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225" windowWidth="14805" windowHeight="7890" activeTab="4"/>
  </bookViews>
  <sheets>
    <sheet name="Алмазный" sheetId="2" r:id="rId1"/>
    <sheet name="Светлый" sheetId="1" r:id="rId2"/>
    <sheet name="Ботуобуйинский" sheetId="4" r:id="rId3"/>
    <sheet name="Садынский" sheetId="3" r:id="rId4"/>
    <sheet name="Чоунинский" sheetId="5" r:id="rId5"/>
    <sheet name="Сводная " sheetId="6" r:id="rId6"/>
    <sheet name="Лист4" sheetId="7" r:id="rId7"/>
  </sheets>
  <externalReferences>
    <externalReference r:id="rId8"/>
  </externalReferences>
  <calcPr calcId="125725"/>
</workbook>
</file>

<file path=xl/calcChain.xml><?xml version="1.0" encoding="utf-8"?>
<calcChain xmlns="http://schemas.openxmlformats.org/spreadsheetml/2006/main">
  <c r="O56" i="5"/>
  <c r="N50"/>
  <c r="N46"/>
  <c r="N30"/>
  <c r="N31" s="1"/>
  <c r="O30"/>
  <c r="L30" s="1"/>
  <c r="F30" s="1"/>
  <c r="M30"/>
  <c r="M31" s="1"/>
  <c r="K30"/>
  <c r="K31" s="1"/>
  <c r="Q41"/>
  <c r="Q37"/>
  <c r="P33"/>
  <c r="O33"/>
  <c r="N33"/>
  <c r="M33"/>
  <c r="K33"/>
  <c r="J33"/>
  <c r="N56" i="3"/>
  <c r="K50"/>
  <c r="J46"/>
  <c r="M31"/>
  <c r="K34"/>
  <c r="K35" s="1"/>
  <c r="J34"/>
  <c r="J35" s="1"/>
  <c r="K41"/>
  <c r="K37"/>
  <c r="R56" i="4"/>
  <c r="K50"/>
  <c r="K46"/>
  <c r="P41"/>
  <c r="P37"/>
  <c r="K35"/>
  <c r="Q30"/>
  <c r="Q31" s="1"/>
  <c r="P30"/>
  <c r="P31" s="1"/>
  <c r="O30"/>
  <c r="O31" s="1"/>
  <c r="N34"/>
  <c r="N35" s="1"/>
  <c r="M34"/>
  <c r="M35" s="1"/>
  <c r="L35" s="1"/>
  <c r="F35" s="1"/>
  <c r="K34"/>
  <c r="J10"/>
  <c r="I10"/>
  <c r="K56" i="2"/>
  <c r="J48" i="1"/>
  <c r="I42"/>
  <c r="H42"/>
  <c r="H38"/>
  <c r="Q27"/>
  <c r="P26"/>
  <c r="P27" s="1"/>
  <c r="Q26"/>
  <c r="R26"/>
  <c r="R27" s="1"/>
  <c r="S26"/>
  <c r="S27" s="1"/>
  <c r="O26"/>
  <c r="O27" s="1"/>
  <c r="O21"/>
  <c r="P21"/>
  <c r="Q21"/>
  <c r="R21"/>
  <c r="S21"/>
  <c r="T21"/>
  <c r="U21"/>
  <c r="V21"/>
  <c r="W21"/>
  <c r="N21"/>
  <c r="M23"/>
  <c r="K23"/>
  <c r="I23"/>
  <c r="J23"/>
  <c r="N19"/>
  <c r="O19"/>
  <c r="P19"/>
  <c r="Q19"/>
  <c r="R19"/>
  <c r="S19"/>
  <c r="T19"/>
  <c r="U19"/>
  <c r="V19"/>
  <c r="W19"/>
  <c r="M19"/>
  <c r="I19"/>
  <c r="J19"/>
  <c r="K19"/>
  <c r="H19"/>
  <c r="L25"/>
  <c r="F25" s="1"/>
  <c r="H23"/>
  <c r="H33"/>
  <c r="H29"/>
  <c r="J50" i="2"/>
  <c r="I50"/>
  <c r="H46"/>
  <c r="T33"/>
  <c r="U33"/>
  <c r="V33"/>
  <c r="W33"/>
  <c r="S33"/>
  <c r="N26"/>
  <c r="N27" s="1"/>
  <c r="L27" s="1"/>
  <c r="F27" s="1"/>
  <c r="M30"/>
  <c r="M31" s="1"/>
  <c r="L31" s="1"/>
  <c r="J30"/>
  <c r="J31" s="1"/>
  <c r="K30"/>
  <c r="K31" s="1"/>
  <c r="I30"/>
  <c r="I31" s="1"/>
  <c r="H41"/>
  <c r="H37"/>
  <c r="H26" i="5"/>
  <c r="N22"/>
  <c r="I22"/>
  <c r="J18"/>
  <c r="I14"/>
  <c r="H14"/>
  <c r="I9"/>
  <c r="I10" s="1"/>
  <c r="H9"/>
  <c r="H10" s="1"/>
  <c r="N18" i="3"/>
  <c r="H26"/>
  <c r="K22"/>
  <c r="I22"/>
  <c r="I14"/>
  <c r="J13"/>
  <c r="J14" s="1"/>
  <c r="I9"/>
  <c r="I10" s="1"/>
  <c r="H9"/>
  <c r="H10" s="1"/>
  <c r="N18" i="4"/>
  <c r="M22"/>
  <c r="K13"/>
  <c r="K14" s="1"/>
  <c r="J14"/>
  <c r="J9"/>
  <c r="I9"/>
  <c r="I22"/>
  <c r="H26"/>
  <c r="I9" i="2"/>
  <c r="I10" s="1"/>
  <c r="H9"/>
  <c r="H10" s="1"/>
  <c r="J14"/>
  <c r="J18"/>
  <c r="H22"/>
  <c r="L29"/>
  <c r="F29"/>
  <c r="N8" i="1"/>
  <c r="O8"/>
  <c r="M8"/>
  <c r="K8"/>
  <c r="J8"/>
  <c r="I14"/>
  <c r="H14"/>
  <c r="H18"/>
  <c r="L56" i="5"/>
  <c r="F56" s="1"/>
  <c r="L55"/>
  <c r="F55" s="1"/>
  <c r="L54"/>
  <c r="F54" s="1"/>
  <c r="L52"/>
  <c r="F52" s="1"/>
  <c r="L51"/>
  <c r="F51" s="1"/>
  <c r="L50"/>
  <c r="F50" s="1"/>
  <c r="L48"/>
  <c r="F48" s="1"/>
  <c r="L47"/>
  <c r="F47" s="1"/>
  <c r="L46"/>
  <c r="F46" s="1"/>
  <c r="L43"/>
  <c r="F43" s="1"/>
  <c r="L42"/>
  <c r="F42" s="1"/>
  <c r="L41"/>
  <c r="F41" s="1"/>
  <c r="L39"/>
  <c r="F39" s="1"/>
  <c r="L38"/>
  <c r="F38" s="1"/>
  <c r="L37"/>
  <c r="F37" s="1"/>
  <c r="L35"/>
  <c r="F35" s="1"/>
  <c r="L34"/>
  <c r="F34" s="1"/>
  <c r="L33"/>
  <c r="F33" s="1"/>
  <c r="L29"/>
  <c r="F29" s="1"/>
  <c r="L26"/>
  <c r="F26" s="1"/>
  <c r="L25"/>
  <c r="F25" s="1"/>
  <c r="L24"/>
  <c r="F24" s="1"/>
  <c r="L22"/>
  <c r="F22" s="1"/>
  <c r="L21"/>
  <c r="F21" s="1"/>
  <c r="L20"/>
  <c r="F20" s="1"/>
  <c r="L18"/>
  <c r="F18" s="1"/>
  <c r="L17"/>
  <c r="F17" s="1"/>
  <c r="L16"/>
  <c r="F16" s="1"/>
  <c r="L14"/>
  <c r="F14" s="1"/>
  <c r="L13"/>
  <c r="F13" s="1"/>
  <c r="L12"/>
  <c r="F12" s="1"/>
  <c r="L10"/>
  <c r="L9"/>
  <c r="L8"/>
  <c r="F8" s="1"/>
  <c r="Q27"/>
  <c r="P27"/>
  <c r="O27"/>
  <c r="N27"/>
  <c r="M27"/>
  <c r="H27"/>
  <c r="I27"/>
  <c r="J27"/>
  <c r="K27"/>
  <c r="G27"/>
  <c r="Q6"/>
  <c r="P6"/>
  <c r="O6"/>
  <c r="N6"/>
  <c r="M6"/>
  <c r="H6"/>
  <c r="I6"/>
  <c r="J6"/>
  <c r="K6"/>
  <c r="G6"/>
  <c r="N44"/>
  <c r="O44"/>
  <c r="M44"/>
  <c r="H44"/>
  <c r="I44"/>
  <c r="J44"/>
  <c r="K44"/>
  <c r="G44"/>
  <c r="L56" i="4"/>
  <c r="F56" s="1"/>
  <c r="L55"/>
  <c r="F55" s="1"/>
  <c r="L54"/>
  <c r="F54" s="1"/>
  <c r="L52"/>
  <c r="F52" s="1"/>
  <c r="L51"/>
  <c r="F51" s="1"/>
  <c r="L50"/>
  <c r="F50" s="1"/>
  <c r="L48"/>
  <c r="F48" s="1"/>
  <c r="L47"/>
  <c r="F47" s="1"/>
  <c r="L46"/>
  <c r="F46" s="1"/>
  <c r="L43"/>
  <c r="F43" s="1"/>
  <c r="L42"/>
  <c r="F42" s="1"/>
  <c r="L41"/>
  <c r="F41" s="1"/>
  <c r="L39"/>
  <c r="F39" s="1"/>
  <c r="L38"/>
  <c r="F38" s="1"/>
  <c r="L37"/>
  <c r="F37" s="1"/>
  <c r="L34"/>
  <c r="F34" s="1"/>
  <c r="L33"/>
  <c r="F33" s="1"/>
  <c r="L29"/>
  <c r="F29" s="1"/>
  <c r="L26"/>
  <c r="F26" s="1"/>
  <c r="L25"/>
  <c r="F25" s="1"/>
  <c r="L24"/>
  <c r="F24" s="1"/>
  <c r="L22"/>
  <c r="F22" s="1"/>
  <c r="L21"/>
  <c r="F21" s="1"/>
  <c r="L20"/>
  <c r="F20" s="1"/>
  <c r="L18"/>
  <c r="F18" s="1"/>
  <c r="L17"/>
  <c r="F17" s="1"/>
  <c r="L16"/>
  <c r="F16" s="1"/>
  <c r="L14"/>
  <c r="L13"/>
  <c r="F13" s="1"/>
  <c r="L12"/>
  <c r="F12" s="1"/>
  <c r="L10"/>
  <c r="F10" s="1"/>
  <c r="L9"/>
  <c r="F9" s="1"/>
  <c r="L8"/>
  <c r="F8" s="1"/>
  <c r="R44"/>
  <c r="S44"/>
  <c r="Q44"/>
  <c r="P44"/>
  <c r="O44"/>
  <c r="N44"/>
  <c r="M44"/>
  <c r="H44"/>
  <c r="I44"/>
  <c r="J44"/>
  <c r="K44"/>
  <c r="G44"/>
  <c r="Q27"/>
  <c r="P27"/>
  <c r="O27"/>
  <c r="N27"/>
  <c r="M27"/>
  <c r="H27"/>
  <c r="I27"/>
  <c r="J27"/>
  <c r="K27"/>
  <c r="G27"/>
  <c r="N6"/>
  <c r="O6"/>
  <c r="M6"/>
  <c r="H6"/>
  <c r="I6"/>
  <c r="J6"/>
  <c r="K6"/>
  <c r="G6"/>
  <c r="L43" i="3"/>
  <c r="F43"/>
  <c r="L42"/>
  <c r="F42"/>
  <c r="L41"/>
  <c r="F41"/>
  <c r="L56"/>
  <c r="F56" s="1"/>
  <c r="L55"/>
  <c r="F55" s="1"/>
  <c r="L54"/>
  <c r="F54" s="1"/>
  <c r="L52"/>
  <c r="F52" s="1"/>
  <c r="L51"/>
  <c r="F51" s="1"/>
  <c r="L50"/>
  <c r="F50" s="1"/>
  <c r="L48"/>
  <c r="F48" s="1"/>
  <c r="L47"/>
  <c r="F47" s="1"/>
  <c r="L46"/>
  <c r="F46" s="1"/>
  <c r="L35"/>
  <c r="L34"/>
  <c r="F34" s="1"/>
  <c r="L33"/>
  <c r="F33" s="1"/>
  <c r="L39"/>
  <c r="F39" s="1"/>
  <c r="L38"/>
  <c r="F38" s="1"/>
  <c r="L37"/>
  <c r="F37" s="1"/>
  <c r="L31"/>
  <c r="F31" s="1"/>
  <c r="L30"/>
  <c r="F30" s="1"/>
  <c r="L29"/>
  <c r="F29" s="1"/>
  <c r="L22"/>
  <c r="F22" s="1"/>
  <c r="L21"/>
  <c r="F21" s="1"/>
  <c r="L20"/>
  <c r="F20" s="1"/>
  <c r="L26"/>
  <c r="F26" s="1"/>
  <c r="L25"/>
  <c r="F25" s="1"/>
  <c r="L24"/>
  <c r="F24" s="1"/>
  <c r="L18"/>
  <c r="F18" s="1"/>
  <c r="L17"/>
  <c r="F17" s="1"/>
  <c r="L16"/>
  <c r="F16" s="1"/>
  <c r="L14"/>
  <c r="L13"/>
  <c r="F13" s="1"/>
  <c r="L12"/>
  <c r="F12" s="1"/>
  <c r="L10"/>
  <c r="L9"/>
  <c r="F9" s="1"/>
  <c r="L8"/>
  <c r="F8" s="1"/>
  <c r="N44"/>
  <c r="N27"/>
  <c r="N6"/>
  <c r="N23" i="2"/>
  <c r="O23"/>
  <c r="P23"/>
  <c r="Q23"/>
  <c r="R23"/>
  <c r="S23"/>
  <c r="T23"/>
  <c r="U23"/>
  <c r="V23"/>
  <c r="W23"/>
  <c r="M23"/>
  <c r="L56"/>
  <c r="L55"/>
  <c r="L54"/>
  <c r="L52"/>
  <c r="L51"/>
  <c r="L50"/>
  <c r="L48"/>
  <c r="L47"/>
  <c r="L46"/>
  <c r="L43"/>
  <c r="L42"/>
  <c r="L41"/>
  <c r="L39"/>
  <c r="L38"/>
  <c r="L37"/>
  <c r="L35"/>
  <c r="L34"/>
  <c r="L33"/>
  <c r="L26"/>
  <c r="L25"/>
  <c r="L22"/>
  <c r="L21"/>
  <c r="L20"/>
  <c r="L18"/>
  <c r="L17"/>
  <c r="L16"/>
  <c r="L14"/>
  <c r="L13"/>
  <c r="L12"/>
  <c r="L10"/>
  <c r="L9"/>
  <c r="L8"/>
  <c r="L48" i="1"/>
  <c r="L47"/>
  <c r="L46"/>
  <c r="L44"/>
  <c r="L43"/>
  <c r="L42"/>
  <c r="L40"/>
  <c r="L39"/>
  <c r="L38"/>
  <c r="L35"/>
  <c r="L34"/>
  <c r="L33"/>
  <c r="L31"/>
  <c r="L30"/>
  <c r="L29"/>
  <c r="L23"/>
  <c r="L22"/>
  <c r="L21"/>
  <c r="L18"/>
  <c r="L17"/>
  <c r="L16"/>
  <c r="L14"/>
  <c r="L13"/>
  <c r="L12"/>
  <c r="L9"/>
  <c r="L10"/>
  <c r="L8"/>
  <c r="N6"/>
  <c r="O6"/>
  <c r="P6"/>
  <c r="Q6"/>
  <c r="M6"/>
  <c r="O44" i="3"/>
  <c r="M44"/>
  <c r="H44"/>
  <c r="I44"/>
  <c r="J44"/>
  <c r="K44"/>
  <c r="G44"/>
  <c r="O27"/>
  <c r="P27"/>
  <c r="Q27"/>
  <c r="R27"/>
  <c r="M27"/>
  <c r="H27"/>
  <c r="I27"/>
  <c r="J27"/>
  <c r="K27"/>
  <c r="G27"/>
  <c r="O6"/>
  <c r="P6"/>
  <c r="Q6"/>
  <c r="R6"/>
  <c r="M6"/>
  <c r="H6"/>
  <c r="I6"/>
  <c r="J6"/>
  <c r="K6"/>
  <c r="G6"/>
  <c r="F56" i="2"/>
  <c r="F55"/>
  <c r="F54"/>
  <c r="F52"/>
  <c r="F51"/>
  <c r="F50"/>
  <c r="F48"/>
  <c r="F47"/>
  <c r="F46"/>
  <c r="F43"/>
  <c r="F42"/>
  <c r="F41"/>
  <c r="F39"/>
  <c r="F38"/>
  <c r="F37"/>
  <c r="F35"/>
  <c r="F34"/>
  <c r="F33"/>
  <c r="F26"/>
  <c r="F25"/>
  <c r="F22"/>
  <c r="F21"/>
  <c r="F20"/>
  <c r="F18"/>
  <c r="F17"/>
  <c r="F16"/>
  <c r="F14"/>
  <c r="F13"/>
  <c r="F12"/>
  <c r="F9"/>
  <c r="F8"/>
  <c r="H44"/>
  <c r="I44"/>
  <c r="J44"/>
  <c r="K44"/>
  <c r="L44"/>
  <c r="M44"/>
  <c r="N44"/>
  <c r="O44"/>
  <c r="P44"/>
  <c r="Q44"/>
  <c r="R44"/>
  <c r="S44"/>
  <c r="T44"/>
  <c r="U44"/>
  <c r="V44"/>
  <c r="W44"/>
  <c r="G44"/>
  <c r="F44"/>
  <c r="H23"/>
  <c r="I23"/>
  <c r="J23"/>
  <c r="K23"/>
  <c r="G23"/>
  <c r="H6"/>
  <c r="I6"/>
  <c r="J6"/>
  <c r="K6"/>
  <c r="L6"/>
  <c r="G6"/>
  <c r="F6"/>
  <c r="F7"/>
  <c r="H36" i="1"/>
  <c r="I36"/>
  <c r="F36" s="1"/>
  <c r="J36"/>
  <c r="K36"/>
  <c r="L36"/>
  <c r="G36"/>
  <c r="F7"/>
  <c r="F6"/>
  <c r="G19"/>
  <c r="F48"/>
  <c r="F47"/>
  <c r="F46"/>
  <c r="F44"/>
  <c r="F43"/>
  <c r="F42"/>
  <c r="F40"/>
  <c r="F39"/>
  <c r="F38"/>
  <c r="F35"/>
  <c r="F34"/>
  <c r="F33"/>
  <c r="F31"/>
  <c r="F30"/>
  <c r="F29"/>
  <c r="F23"/>
  <c r="F22"/>
  <c r="F21"/>
  <c r="F18"/>
  <c r="F17"/>
  <c r="F16"/>
  <c r="F14"/>
  <c r="F13"/>
  <c r="F12"/>
  <c r="F9"/>
  <c r="F10"/>
  <c r="F8"/>
  <c r="L7"/>
  <c r="H6"/>
  <c r="I6"/>
  <c r="J6"/>
  <c r="K6"/>
  <c r="G6"/>
  <c r="L31" i="4" l="1"/>
  <c r="F31" s="1"/>
  <c r="O31" i="5"/>
  <c r="L31" s="1"/>
  <c r="F31" s="1"/>
  <c r="F35" i="3"/>
  <c r="L30" i="4"/>
  <c r="F30" s="1"/>
  <c r="L30" i="2"/>
  <c r="L27" i="1"/>
  <c r="F27" s="1"/>
  <c r="L26"/>
  <c r="F26" s="1"/>
  <c r="F10" i="2"/>
  <c r="F31"/>
  <c r="F14" i="3"/>
  <c r="F14" i="4"/>
  <c r="F9" i="5"/>
  <c r="F30" i="2"/>
  <c r="F10" i="3"/>
  <c r="F10" i="5"/>
  <c r="R27"/>
  <c r="S27"/>
  <c r="T27"/>
  <c r="U27"/>
  <c r="V27"/>
  <c r="W27"/>
  <c r="L36"/>
  <c r="L40"/>
  <c r="F36"/>
  <c r="F40"/>
  <c r="L23"/>
  <c r="F23"/>
  <c r="L27" i="4"/>
  <c r="F27" s="1"/>
  <c r="R27"/>
  <c r="S27"/>
  <c r="T27"/>
  <c r="U27"/>
  <c r="V27"/>
  <c r="W27"/>
  <c r="L36"/>
  <c r="L40"/>
  <c r="F36"/>
  <c r="F40"/>
  <c r="L23"/>
  <c r="F23"/>
  <c r="L27" i="3"/>
  <c r="F27" s="1"/>
  <c r="S27"/>
  <c r="T27"/>
  <c r="U27"/>
  <c r="V27"/>
  <c r="W27"/>
  <c r="L36"/>
  <c r="L40"/>
  <c r="F36"/>
  <c r="F40"/>
  <c r="L23"/>
  <c r="F23"/>
  <c r="G57" i="2"/>
  <c r="H57"/>
  <c r="I57"/>
  <c r="K57"/>
  <c r="L36"/>
  <c r="L40"/>
  <c r="F36"/>
  <c r="F40"/>
  <c r="J57"/>
  <c r="F19"/>
  <c r="L28" i="1"/>
  <c r="L32"/>
  <c r="F28"/>
  <c r="F32"/>
  <c r="L15" l="1"/>
  <c r="F15" s="1"/>
  <c r="L53" i="5" l="1"/>
  <c r="F53"/>
  <c r="L53" i="4"/>
  <c r="F53"/>
  <c r="L53" i="3"/>
  <c r="F53"/>
  <c r="F53" i="2"/>
  <c r="M6"/>
  <c r="L7"/>
  <c r="L11"/>
  <c r="F11" s="1"/>
  <c r="L15"/>
  <c r="F15" s="1"/>
  <c r="L24"/>
  <c r="F24" s="1"/>
  <c r="L28"/>
  <c r="L32"/>
  <c r="F32" s="1"/>
  <c r="L45"/>
  <c r="F45" s="1"/>
  <c r="L49"/>
  <c r="F49" s="1"/>
  <c r="L7" i="3"/>
  <c r="L11"/>
  <c r="F11" s="1"/>
  <c r="L15"/>
  <c r="F15" s="1"/>
  <c r="L19"/>
  <c r="F19" s="1"/>
  <c r="L28"/>
  <c r="F28" s="1"/>
  <c r="L32"/>
  <c r="F32" s="1"/>
  <c r="L45"/>
  <c r="F45" s="1"/>
  <c r="L49"/>
  <c r="F49" s="1"/>
  <c r="L7" i="4"/>
  <c r="L11"/>
  <c r="F11" s="1"/>
  <c r="L15"/>
  <c r="F15" s="1"/>
  <c r="L19"/>
  <c r="F19" s="1"/>
  <c r="L28"/>
  <c r="F28" s="1"/>
  <c r="L32"/>
  <c r="F32" s="1"/>
  <c r="L45"/>
  <c r="F45" s="1"/>
  <c r="L49"/>
  <c r="F49" s="1"/>
  <c r="L7" i="5"/>
  <c r="L11"/>
  <c r="F11" s="1"/>
  <c r="L15"/>
  <c r="F15" s="1"/>
  <c r="L19"/>
  <c r="F19" s="1"/>
  <c r="L28"/>
  <c r="L32"/>
  <c r="F32" s="1"/>
  <c r="L45"/>
  <c r="F45" s="1"/>
  <c r="L49"/>
  <c r="F49" s="1"/>
  <c r="L11" i="1"/>
  <c r="L20"/>
  <c r="L24"/>
  <c r="F24" s="1"/>
  <c r="L37"/>
  <c r="F37" s="1"/>
  <c r="L41"/>
  <c r="F41" s="1"/>
  <c r="L45"/>
  <c r="F45" s="1"/>
  <c r="F28" i="2" l="1"/>
  <c r="L23"/>
  <c r="F11" i="1"/>
  <c r="L6"/>
  <c r="F20"/>
  <c r="L19"/>
  <c r="F19" s="1"/>
  <c r="F28" i="5"/>
  <c r="L27"/>
  <c r="F27" s="1"/>
  <c r="F7"/>
  <c r="L6"/>
  <c r="F6" s="1"/>
  <c r="F7" i="4"/>
  <c r="L6"/>
  <c r="F6" s="1"/>
  <c r="F7" i="3"/>
  <c r="L6"/>
  <c r="F6" s="1"/>
  <c r="F23" i="2" l="1"/>
  <c r="L57"/>
  <c r="J18" i="6"/>
  <c r="K18"/>
  <c r="L18"/>
  <c r="M18"/>
  <c r="N18"/>
  <c r="O18"/>
  <c r="P18"/>
  <c r="Q18"/>
  <c r="R18"/>
  <c r="S18"/>
  <c r="T18"/>
  <c r="J17"/>
  <c r="K17"/>
  <c r="L17"/>
  <c r="M17"/>
  <c r="N17"/>
  <c r="O17"/>
  <c r="P17"/>
  <c r="Q17"/>
  <c r="R17"/>
  <c r="S17"/>
  <c r="T17"/>
  <c r="E15"/>
  <c r="F15"/>
  <c r="G15"/>
  <c r="H15"/>
  <c r="J15"/>
  <c r="K15"/>
  <c r="L15"/>
  <c r="M15"/>
  <c r="N15"/>
  <c r="O15"/>
  <c r="P15"/>
  <c r="Q15"/>
  <c r="R15"/>
  <c r="S15"/>
  <c r="T15"/>
  <c r="D15"/>
  <c r="E12"/>
  <c r="F12"/>
  <c r="G12"/>
  <c r="H12"/>
  <c r="J12"/>
  <c r="K12"/>
  <c r="L12"/>
  <c r="M12"/>
  <c r="N12"/>
  <c r="O12"/>
  <c r="P12"/>
  <c r="Q12"/>
  <c r="R12"/>
  <c r="S12"/>
  <c r="T12"/>
  <c r="D12"/>
  <c r="W44" i="5"/>
  <c r="T21" i="6" s="1"/>
  <c r="V44" i="5"/>
  <c r="S21" i="6" s="1"/>
  <c r="U44" i="5"/>
  <c r="R21" i="6" s="1"/>
  <c r="T44" i="5"/>
  <c r="Q21" i="6" s="1"/>
  <c r="S44" i="5"/>
  <c r="P21" i="6" s="1"/>
  <c r="R44" i="5"/>
  <c r="O21" i="6" s="1"/>
  <c r="Q44" i="5"/>
  <c r="N21" i="6" s="1"/>
  <c r="P44" i="5"/>
  <c r="L21" i="6"/>
  <c r="K21"/>
  <c r="J21"/>
  <c r="H21"/>
  <c r="G21"/>
  <c r="F21"/>
  <c r="E21"/>
  <c r="D21"/>
  <c r="W6" i="5"/>
  <c r="T9" i="6" s="1"/>
  <c r="V6" i="5"/>
  <c r="S9" i="6" s="1"/>
  <c r="U6" i="5"/>
  <c r="R9" i="6" s="1"/>
  <c r="T6" i="5"/>
  <c r="Q9" i="6" s="1"/>
  <c r="S6" i="5"/>
  <c r="P9" i="6" s="1"/>
  <c r="R6" i="5"/>
  <c r="O9" i="6" s="1"/>
  <c r="N9"/>
  <c r="M9"/>
  <c r="L9"/>
  <c r="K9"/>
  <c r="J9"/>
  <c r="I9" s="1"/>
  <c r="H9"/>
  <c r="G9"/>
  <c r="F9"/>
  <c r="E9"/>
  <c r="D9"/>
  <c r="W44" i="4"/>
  <c r="T20" i="6" s="1"/>
  <c r="V44" i="4"/>
  <c r="S20" i="6" s="1"/>
  <c r="U44" i="4"/>
  <c r="R20" i="6" s="1"/>
  <c r="T44" i="4"/>
  <c r="P20" i="6"/>
  <c r="O20"/>
  <c r="N20"/>
  <c r="M20"/>
  <c r="L20"/>
  <c r="K20"/>
  <c r="J20"/>
  <c r="H20"/>
  <c r="G20"/>
  <c r="F20"/>
  <c r="E20"/>
  <c r="D20"/>
  <c r="T14"/>
  <c r="S14"/>
  <c r="R14"/>
  <c r="Q14"/>
  <c r="P14"/>
  <c r="O14"/>
  <c r="N14"/>
  <c r="M14"/>
  <c r="L14"/>
  <c r="K14"/>
  <c r="J14"/>
  <c r="H14"/>
  <c r="G14"/>
  <c r="F14"/>
  <c r="E14"/>
  <c r="D14"/>
  <c r="W6" i="4"/>
  <c r="T8" i="6" s="1"/>
  <c r="V6" i="4"/>
  <c r="S8" i="6" s="1"/>
  <c r="U6" i="4"/>
  <c r="R8" i="6" s="1"/>
  <c r="T6" i="4"/>
  <c r="Q8" i="6" s="1"/>
  <c r="S6" i="4"/>
  <c r="P8" i="6" s="1"/>
  <c r="R6" i="4"/>
  <c r="O8" i="6" s="1"/>
  <c r="Q6" i="4"/>
  <c r="N8" i="6" s="1"/>
  <c r="P6" i="4"/>
  <c r="M8" i="6" s="1"/>
  <c r="L8"/>
  <c r="K8"/>
  <c r="J8"/>
  <c r="H8"/>
  <c r="G8"/>
  <c r="F8"/>
  <c r="E8"/>
  <c r="D8"/>
  <c r="D19"/>
  <c r="E19"/>
  <c r="F19"/>
  <c r="G19"/>
  <c r="H19"/>
  <c r="J19"/>
  <c r="K19"/>
  <c r="L19"/>
  <c r="P44" i="3"/>
  <c r="Q44"/>
  <c r="N19" i="6" s="1"/>
  <c r="R44" i="3"/>
  <c r="O19" i="6" s="1"/>
  <c r="O16" s="1"/>
  <c r="S44" i="3"/>
  <c r="P19" i="6" s="1"/>
  <c r="T44" i="3"/>
  <c r="Q19" i="6" s="1"/>
  <c r="U44" i="3"/>
  <c r="R19" i="6" s="1"/>
  <c r="V44" i="3"/>
  <c r="S19" i="6" s="1"/>
  <c r="S16" s="1"/>
  <c r="W44" i="3"/>
  <c r="T19" i="6" s="1"/>
  <c r="D13"/>
  <c r="E13"/>
  <c r="F13"/>
  <c r="G13"/>
  <c r="H13"/>
  <c r="J13"/>
  <c r="K13"/>
  <c r="L13"/>
  <c r="M13"/>
  <c r="N13"/>
  <c r="O13"/>
  <c r="P13"/>
  <c r="Q13"/>
  <c r="R13"/>
  <c r="S13"/>
  <c r="T13"/>
  <c r="D7"/>
  <c r="E7"/>
  <c r="F7"/>
  <c r="G7"/>
  <c r="H7"/>
  <c r="J7"/>
  <c r="K7"/>
  <c r="L7"/>
  <c r="M7"/>
  <c r="N7"/>
  <c r="O7"/>
  <c r="S6" i="3"/>
  <c r="P7" i="6" s="1"/>
  <c r="T6" i="3"/>
  <c r="Q7" i="6" s="1"/>
  <c r="U6" i="3"/>
  <c r="R7" i="6" s="1"/>
  <c r="V6" i="3"/>
  <c r="S7" i="6" s="1"/>
  <c r="W6" i="3"/>
  <c r="T7" i="6" s="1"/>
  <c r="H57" i="3"/>
  <c r="E6" i="7" s="1"/>
  <c r="W57" i="3"/>
  <c r="S6" i="7" s="1"/>
  <c r="V57" i="3"/>
  <c r="R6" i="7" s="1"/>
  <c r="U57" i="3"/>
  <c r="Q6" i="7" s="1"/>
  <c r="T57" i="3"/>
  <c r="P6" i="7" s="1"/>
  <c r="S57" i="3"/>
  <c r="O6" i="7" s="1"/>
  <c r="R57" i="3"/>
  <c r="N6" i="7" s="1"/>
  <c r="Q57" i="3"/>
  <c r="M6" i="7" s="1"/>
  <c r="P57" i="3"/>
  <c r="L6" i="7" s="1"/>
  <c r="O57" i="3"/>
  <c r="K6" i="7" s="1"/>
  <c r="N57" i="3"/>
  <c r="J6" i="7" s="1"/>
  <c r="D18" i="6"/>
  <c r="E18"/>
  <c r="F18"/>
  <c r="G18"/>
  <c r="E5" i="7"/>
  <c r="F6" i="6"/>
  <c r="H6"/>
  <c r="J6"/>
  <c r="N6" i="2"/>
  <c r="K6" i="6" s="1"/>
  <c r="O6" i="2"/>
  <c r="L6" i="6" s="1"/>
  <c r="P6" i="2"/>
  <c r="M6" i="6" s="1"/>
  <c r="Q6" i="2"/>
  <c r="N6" i="6" s="1"/>
  <c r="R6" i="2"/>
  <c r="O6" i="6" s="1"/>
  <c r="S6" i="2"/>
  <c r="P6" i="6" s="1"/>
  <c r="T6" i="2"/>
  <c r="Q6" i="6" s="1"/>
  <c r="U6" i="2"/>
  <c r="R6" i="6" s="1"/>
  <c r="V6" i="2"/>
  <c r="S6" i="6" s="1"/>
  <c r="W6" i="2"/>
  <c r="T6" i="6" s="1"/>
  <c r="D5"/>
  <c r="E5"/>
  <c r="F5"/>
  <c r="G5"/>
  <c r="H5"/>
  <c r="J5"/>
  <c r="K5"/>
  <c r="L5"/>
  <c r="M5"/>
  <c r="M4" s="1"/>
  <c r="N5"/>
  <c r="N4" s="1"/>
  <c r="R6" i="1"/>
  <c r="O5" i="6" s="1"/>
  <c r="O4" s="1"/>
  <c r="S6" i="1"/>
  <c r="P5" i="6" s="1"/>
  <c r="P4" s="1"/>
  <c r="T6" i="1"/>
  <c r="Q5" i="6" s="1"/>
  <c r="Q4" s="1"/>
  <c r="U6" i="1"/>
  <c r="R5" i="6" s="1"/>
  <c r="R4" s="1"/>
  <c r="V6" i="1"/>
  <c r="S5" i="6" s="1"/>
  <c r="S4" s="1"/>
  <c r="W6" i="1"/>
  <c r="T5" i="6" s="1"/>
  <c r="T4" s="1"/>
  <c r="D17"/>
  <c r="E17"/>
  <c r="E16" s="1"/>
  <c r="F17"/>
  <c r="G17"/>
  <c r="G16" s="1"/>
  <c r="H17"/>
  <c r="M21" l="1"/>
  <c r="L44" i="5"/>
  <c r="F44" s="1"/>
  <c r="T16" i="6"/>
  <c r="R16"/>
  <c r="P16"/>
  <c r="N16"/>
  <c r="I21"/>
  <c r="C9"/>
  <c r="C21"/>
  <c r="I15"/>
  <c r="C15" s="1"/>
  <c r="I8"/>
  <c r="C8" s="1"/>
  <c r="Q20"/>
  <c r="I20" s="1"/>
  <c r="C20" s="1"/>
  <c r="L44" i="4"/>
  <c r="F44" s="1"/>
  <c r="I14" i="6"/>
  <c r="C14" s="1"/>
  <c r="M19"/>
  <c r="M16" s="1"/>
  <c r="L44" i="3"/>
  <c r="F44" s="1"/>
  <c r="J16" i="6"/>
  <c r="I19"/>
  <c r="C19" s="1"/>
  <c r="I13"/>
  <c r="C13" s="1"/>
  <c r="L4"/>
  <c r="I7"/>
  <c r="C7" s="1"/>
  <c r="I6"/>
  <c r="F16"/>
  <c r="I12"/>
  <c r="I18"/>
  <c r="C12"/>
  <c r="J4"/>
  <c r="I5"/>
  <c r="I17"/>
  <c r="K16"/>
  <c r="W49" i="1"/>
  <c r="S4" i="7" s="1"/>
  <c r="T11" i="6"/>
  <c r="T10" s="1"/>
  <c r="V49" i="1"/>
  <c r="R4" i="7" s="1"/>
  <c r="S11" i="6"/>
  <c r="S10" s="1"/>
  <c r="U49" i="1"/>
  <c r="Q4" i="7" s="1"/>
  <c r="R11" i="6"/>
  <c r="R10" s="1"/>
  <c r="T49" i="1"/>
  <c r="P4" i="7" s="1"/>
  <c r="Q11" i="6"/>
  <c r="Q10" s="1"/>
  <c r="S49" i="1"/>
  <c r="O4" i="7" s="1"/>
  <c r="P11" i="6"/>
  <c r="P10" s="1"/>
  <c r="P22" s="1"/>
  <c r="R49" i="1"/>
  <c r="N4" i="7" s="1"/>
  <c r="O11" i="6"/>
  <c r="O10" s="1"/>
  <c r="O22" s="1"/>
  <c r="Q49" i="1"/>
  <c r="M4" i="7" s="1"/>
  <c r="N11" i="6"/>
  <c r="N10" s="1"/>
  <c r="N22" s="1"/>
  <c r="P49" i="1"/>
  <c r="L4" i="7" s="1"/>
  <c r="M11" i="6"/>
  <c r="M10" s="1"/>
  <c r="M22" s="1"/>
  <c r="O49" i="1"/>
  <c r="K4" i="7" s="1"/>
  <c r="L11" i="6"/>
  <c r="L10" s="1"/>
  <c r="N49" i="1"/>
  <c r="J4" i="7" s="1"/>
  <c r="K11" i="6"/>
  <c r="M49" i="1"/>
  <c r="J11" i="6"/>
  <c r="K49" i="1"/>
  <c r="H4" i="7" s="1"/>
  <c r="H11" i="6"/>
  <c r="H10" s="1"/>
  <c r="J49" i="1"/>
  <c r="G4" i="7" s="1"/>
  <c r="G11" i="6"/>
  <c r="G10" s="1"/>
  <c r="I49" i="1"/>
  <c r="F4" i="7" s="1"/>
  <c r="F11" i="6"/>
  <c r="F10" s="1"/>
  <c r="H49" i="1"/>
  <c r="E4" i="7" s="1"/>
  <c r="E11" i="6"/>
  <c r="E10" s="1"/>
  <c r="G49" i="1"/>
  <c r="D4" i="7" s="1"/>
  <c r="D11" i="6"/>
  <c r="D16"/>
  <c r="G5" i="7"/>
  <c r="G6" i="6"/>
  <c r="D5" i="7"/>
  <c r="D6" i="6"/>
  <c r="W57" i="2"/>
  <c r="S5" i="7" s="1"/>
  <c r="V57" i="2"/>
  <c r="R5" i="7" s="1"/>
  <c r="U57" i="2"/>
  <c r="Q5" i="7" s="1"/>
  <c r="T57" i="2"/>
  <c r="P5" i="7" s="1"/>
  <c r="S57" i="2"/>
  <c r="O5" i="7" s="1"/>
  <c r="R57" i="2"/>
  <c r="N5" i="7" s="1"/>
  <c r="Q57" i="2"/>
  <c r="M5" i="7" s="1"/>
  <c r="P57" i="2"/>
  <c r="L5" i="7" s="1"/>
  <c r="O57" i="2"/>
  <c r="K5" i="7" s="1"/>
  <c r="N57" i="2"/>
  <c r="J5" i="7" s="1"/>
  <c r="M57" i="2"/>
  <c r="I5" i="7" s="1"/>
  <c r="H5"/>
  <c r="H18" i="6"/>
  <c r="H16" s="1"/>
  <c r="G4"/>
  <c r="H4"/>
  <c r="K4"/>
  <c r="Q16"/>
  <c r="Q22" s="1"/>
  <c r="D4"/>
  <c r="F5" i="7"/>
  <c r="C5" s="1"/>
  <c r="E6" i="6"/>
  <c r="E4"/>
  <c r="F4"/>
  <c r="L16"/>
  <c r="L22" s="1"/>
  <c r="R22"/>
  <c r="S22"/>
  <c r="T22"/>
  <c r="G57" i="5"/>
  <c r="H57"/>
  <c r="E8" i="7" s="1"/>
  <c r="I57" i="5"/>
  <c r="F8" i="7" s="1"/>
  <c r="J57" i="5"/>
  <c r="G8" i="7" s="1"/>
  <c r="K57" i="5"/>
  <c r="H8" i="7" s="1"/>
  <c r="M57" i="5"/>
  <c r="N57"/>
  <c r="J8" i="7" s="1"/>
  <c r="O57" i="5"/>
  <c r="K8" i="7" s="1"/>
  <c r="P57" i="5"/>
  <c r="L8" i="7" s="1"/>
  <c r="Q57" i="5"/>
  <c r="M8" i="7" s="1"/>
  <c r="R57" i="5"/>
  <c r="N8" i="7" s="1"/>
  <c r="S57" i="5"/>
  <c r="O8" i="7" s="1"/>
  <c r="T57" i="5"/>
  <c r="P8" i="7" s="1"/>
  <c r="U57" i="5"/>
  <c r="Q8" i="7" s="1"/>
  <c r="V57" i="5"/>
  <c r="R8" i="7" s="1"/>
  <c r="W57" i="5"/>
  <c r="S8" i="7" s="1"/>
  <c r="G57" i="4"/>
  <c r="D7" i="7" s="1"/>
  <c r="H57" i="4"/>
  <c r="E7" i="7" s="1"/>
  <c r="I57" i="4"/>
  <c r="F7" i="7" s="1"/>
  <c r="J57" i="4"/>
  <c r="G7" i="7" s="1"/>
  <c r="K57" i="4"/>
  <c r="H7" i="7" s="1"/>
  <c r="M57" i="4"/>
  <c r="N57"/>
  <c r="J7" i="7" s="1"/>
  <c r="O57" i="4"/>
  <c r="K7" i="7" s="1"/>
  <c r="P57" i="4"/>
  <c r="L7" i="7" s="1"/>
  <c r="Q57" i="4"/>
  <c r="M7" i="7" s="1"/>
  <c r="R57" i="4"/>
  <c r="N7" i="7" s="1"/>
  <c r="S57" i="4"/>
  <c r="O7" i="7" s="1"/>
  <c r="T57" i="4"/>
  <c r="P7" i="7" s="1"/>
  <c r="U57" i="4"/>
  <c r="Q7" i="7" s="1"/>
  <c r="V57" i="4"/>
  <c r="R7" i="7" s="1"/>
  <c r="W57" i="4"/>
  <c r="S7" i="7" s="1"/>
  <c r="K57" i="3"/>
  <c r="H6" i="7" s="1"/>
  <c r="J57" i="3"/>
  <c r="G6" i="7" s="1"/>
  <c r="M57" i="3"/>
  <c r="I57"/>
  <c r="F6" i="7" s="1"/>
  <c r="G57" i="3"/>
  <c r="F57" i="2"/>
  <c r="D8" i="7" l="1"/>
  <c r="I4" i="6"/>
  <c r="I16"/>
  <c r="D6" i="7"/>
  <c r="C6" i="6"/>
  <c r="C18"/>
  <c r="F22"/>
  <c r="E22"/>
  <c r="G22"/>
  <c r="C17"/>
  <c r="J10"/>
  <c r="J22" s="1"/>
  <c r="I11"/>
  <c r="I10" s="1"/>
  <c r="C5"/>
  <c r="C4" s="1"/>
  <c r="I8" i="7"/>
  <c r="L57" i="5"/>
  <c r="F57" s="1"/>
  <c r="I7" i="7"/>
  <c r="L57" i="4"/>
  <c r="F57" s="1"/>
  <c r="I6" i="7"/>
  <c r="C6" s="1"/>
  <c r="L57" i="3"/>
  <c r="F57" s="1"/>
  <c r="C16" i="6"/>
  <c r="I4" i="7"/>
  <c r="C4" s="1"/>
  <c r="L49" i="1"/>
  <c r="K10" i="6"/>
  <c r="H22"/>
  <c r="G9" i="7"/>
  <c r="S9"/>
  <c r="R9"/>
  <c r="Q9"/>
  <c r="P9"/>
  <c r="O9"/>
  <c r="N9"/>
  <c r="M9"/>
  <c r="L9"/>
  <c r="J9"/>
  <c r="H9"/>
  <c r="E9"/>
  <c r="D9"/>
  <c r="D10" i="6"/>
  <c r="D22" s="1"/>
  <c r="F9" i="7"/>
  <c r="C7"/>
  <c r="K9"/>
  <c r="C8"/>
  <c r="F49" i="1"/>
  <c r="I9" i="7" l="1"/>
  <c r="I22" i="6"/>
  <c r="C11"/>
  <c r="C10" s="1"/>
  <c r="C22" s="1"/>
  <c r="C9" i="7"/>
  <c r="K22" i="6"/>
</calcChain>
</file>

<file path=xl/sharedStrings.xml><?xml version="1.0" encoding="utf-8"?>
<sst xmlns="http://schemas.openxmlformats.org/spreadsheetml/2006/main" count="683" uniqueCount="128">
  <si>
    <t>№ п/п</t>
  </si>
  <si>
    <t>ТЕХНИЧЕСКИЕ МЕРОПРИЯТИЯ</t>
  </si>
  <si>
    <t>Краткое описание проекта</t>
  </si>
  <si>
    <t>Цель проекта</t>
  </si>
  <si>
    <t>Ожидаемый эффект</t>
  </si>
  <si>
    <t>ВОДОСНАБЖЕНИЕ</t>
  </si>
  <si>
    <t>Проект 1.Строительство и ремонт головных сооружений</t>
  </si>
  <si>
    <t>Строительство и ремонт головных сооружений позволит 
улучшить  качество  подаваемой воды  потребителям, 
 повысить надежность системы водоснабжения</t>
  </si>
  <si>
    <t xml:space="preserve">
Улучшение  качества  подаваемой воды  потребителям, 
соответствие качества питьевой воды  СанПиН,
подача воды с нормативным давлением,
снижение эксплуатационных затрат.
</t>
  </si>
  <si>
    <t>1.1.</t>
  </si>
  <si>
    <t>1.2.</t>
  </si>
  <si>
    <t>Повышение надежности системы водоснабжения, безопасная эксплуатация водоисточников</t>
  </si>
  <si>
    <t>Повышение надежности системы водоснабжения</t>
  </si>
  <si>
    <t>1.3.</t>
  </si>
  <si>
    <t>1.4.</t>
  </si>
  <si>
    <t>Соответствие качества питьевой воды установленным требованиям СанПиН-100 %</t>
  </si>
  <si>
    <t xml:space="preserve">Обустройство санитарной охраны водоисточников  </t>
  </si>
  <si>
    <t>Обустройство санитарной охраны водоисточников позволит обеспечить защиту водоисточников, обеспечить их экологическую безопасность с целью улучшения качества вод поверхностных источников  и защиты от антропогенных загрязнений подземных источников.</t>
  </si>
  <si>
    <t>Улучшение качества вод поверхностных источников и защита их от антропогенных загрязнений подземных источников</t>
  </si>
  <si>
    <t xml:space="preserve"> Соответствие требованиям СанПиН 2.1.4.1110-02 "Зоны санитарной охраны источников водоснабжения и водопроводов питьевого назначения", соответствие качества питьевой воды установленным требованиям СанПиН</t>
  </si>
  <si>
    <t>2</t>
  </si>
  <si>
    <t xml:space="preserve">Проект 2. Строительство и реконструкция водопроводных сетей </t>
  </si>
  <si>
    <t>Проектирование и строительство водопроводных сетей позволит повысить надежность системы водоснабжения, обеспечить перспективный объем водопотребления</t>
  </si>
  <si>
    <t xml:space="preserve">Повышение надежности водоснабжения,  обеспечение перспективного объема водопотребления </t>
  </si>
  <si>
    <t>2.1.</t>
  </si>
  <si>
    <t xml:space="preserve"> Реконструкция сетей водопровода с заменой на полимерные трубы позволит повысить надежность системы водоснабжения,  исключить застои воды в сетях водоснабжения,  увеличить пропускную способность труб, улучшить  качество  подаваемой воды  потребителям, 
снизить потери в сетях 
</t>
  </si>
  <si>
    <t xml:space="preserve">Повышение надежности системы водоснабжения,  исключение застоев воды в сетях водоснабжения,  улучшение  качества  подаваемой воды  потребителям, 
снижение потерь в сетях,
соответствие качества питьевой воды  СанПиН, сокращение потерь.
</t>
  </si>
  <si>
    <t xml:space="preserve">
Соответствие качества питьевой воды  СанПиН - 100 %. Сокращение потерь,
снижение аварийности, снижение удельного веса сетей, нуждающихся в замене
</t>
  </si>
  <si>
    <t>2.2.</t>
  </si>
  <si>
    <t>3</t>
  </si>
  <si>
    <t>Проект 3. Мероприятия по энергосбережеию и повышению энергетической эффективности</t>
  </si>
  <si>
    <t>Экономия энергоресурсов, контроль  объемов потребления воды</t>
  </si>
  <si>
    <t>3.1.</t>
  </si>
  <si>
    <t>Установка приборов учета на водозаборах позволит определять фактический объем воды, поднимаемый водозаборными сооружениями</t>
  </si>
  <si>
    <t>Определение фактического объема воды, поднимаемого водозаборными сооружениями</t>
  </si>
  <si>
    <t>1 шт.</t>
  </si>
  <si>
    <t>Определение фактического объема воды, поднимаемого водозаборными сооружениями, снижение водопотребления</t>
  </si>
  <si>
    <t>3.2.</t>
  </si>
  <si>
    <t>Оснащение насосных установок частотно-регулируемыми приводами в системах водоснабжения позволит сократить расходы электроэнергии на транспортировку воды</t>
  </si>
  <si>
    <t>Снижение расходов электроэнергии на транспортировку воды</t>
  </si>
  <si>
    <t>2 шт.</t>
  </si>
  <si>
    <t>3.3.</t>
  </si>
  <si>
    <t>Проведение технического аудита состояния систем водоснабжения  позволит определить класс энергетической эффективности и разработать мероприятия по энергосбережению</t>
  </si>
  <si>
    <t>Определение класса энергетической эффективности и разработка мероприятий по энергосбережению</t>
  </si>
  <si>
    <t>1 ед.</t>
  </si>
  <si>
    <t>Итого, необходимый объем капитальных  вложений</t>
  </si>
  <si>
    <t>Объем необходимых капитальных вложений, тыс. руб.</t>
  </si>
  <si>
    <t>Технические параметры (на период с 2013 г. до 2028 г.)</t>
  </si>
  <si>
    <t>ИТОГО КАП. ВЛОЖЕНИЙ, тыс. руб. (на период с 2013 г. до 2028 г.)</t>
  </si>
  <si>
    <t>Реконструкция водозабора п. Светлый позволит повысить надежность системы водоснабжения, обеспечить безопасную эксплуатацию водоисточников</t>
  </si>
  <si>
    <t xml:space="preserve">Реконструкция водопроводной сети в п. Светлый с заменой на полимерные трубы </t>
  </si>
  <si>
    <t>Проект 3. Мероприятия по энергосбережению и повышению энергетической эффективности</t>
  </si>
  <si>
    <t>Мероприятия по энергосбережению и повышению энергетической эффективности позволят контролировать объемы потребления воды, сократить расходы электроэнергии на транспортировку воды</t>
  </si>
  <si>
    <t>Строительство сетей водоснабжения в п. Светлый</t>
  </si>
  <si>
    <t>3,6 км, Dy 150-300 мм</t>
  </si>
  <si>
    <t xml:space="preserve"> Dy 100-300 мм, 20 км</t>
  </si>
  <si>
    <t>Установка приборов учета на водозаборе в п. Светлый</t>
  </si>
  <si>
    <t>Оснащение насосных установок частотно-регулируемыми приводами в п. Светлый</t>
  </si>
  <si>
    <t>Проведение технического аудита состояния систем водоснабжения в п. Светлый</t>
  </si>
  <si>
    <t xml:space="preserve">Снижение расходов электроэнергии на транспортировку воды </t>
  </si>
  <si>
    <t xml:space="preserve">Повышение надежности водоснабжения,  обеспечение перспективного объема водопотребления, увеличение индекса нового строительсва </t>
  </si>
  <si>
    <t>Строительство водоочистных сооружений в п. Алмазный</t>
  </si>
  <si>
    <t>Строительство ВОС позволит 
улучшить  качество  подаваемой воды  потребителям, 
производить очистку воды от химических примесей перед подачей потребителям</t>
  </si>
  <si>
    <t>Улучшение  качества  подаваемой воды  потребителям, 
 очистка воды от химических примесей перед подачей потребителям</t>
  </si>
  <si>
    <t>600 м3/сут</t>
  </si>
  <si>
    <t xml:space="preserve">Комплексная реконструкция водозабора, водоочистных сооружений п. Светлый </t>
  </si>
  <si>
    <t>Установка резервуаров чистой воды</t>
  </si>
  <si>
    <t>4 шт., V=200 м3</t>
  </si>
  <si>
    <t>Строительство резервуаров чистой воды позволит хранить воду после очистки</t>
  </si>
  <si>
    <t>Хранение чистой воды</t>
  </si>
  <si>
    <t>Стротельство распределительной сети водоснабжения</t>
  </si>
  <si>
    <t xml:space="preserve"> Dy 2*250 мм, 0,5 км</t>
  </si>
  <si>
    <t>3,5 км, Dy 150мм, противопожарные гидранты- 24 ед., водоразборные колонки - 18 ед.</t>
  </si>
  <si>
    <t>Строительство кольцевой распределительной сети водоснабжения с установкой противопожарных гидрантов</t>
  </si>
  <si>
    <t xml:space="preserve">Установка приборов учета на водозаборе </t>
  </si>
  <si>
    <t>Оснащение насосных установок частотно-регулируемыми приводами</t>
  </si>
  <si>
    <t>Проведение технического аудита состояния систем водоснабжения</t>
  </si>
  <si>
    <t>МО "Поселок Светлый "</t>
  </si>
  <si>
    <t>МО "Поселок Алмазный"</t>
  </si>
  <si>
    <t>МО "Садынский наслег"</t>
  </si>
  <si>
    <t>2*200 м3, 2*100 м3, 1*50 м3</t>
  </si>
  <si>
    <t>Строительство водоочистных сооружений</t>
  </si>
  <si>
    <t>Строительство водозабора, насосной станции 1-го подъема</t>
  </si>
  <si>
    <t>Строительство насосной станции I подъема позволит обеспечить подачу воды на ВОС с необходимым давлением</t>
  </si>
  <si>
    <t xml:space="preserve"> Подача воды на ВОС с необходимым давлением</t>
  </si>
  <si>
    <t xml:space="preserve"> Dy 2*125 мм, 0,1 км</t>
  </si>
  <si>
    <t>1,7 км, Dy 150мм, противопожарные гидранты- 12 ед., водоразборные колонки - 9 ед.</t>
  </si>
  <si>
    <t>МО "Ботуобуйинский наслег"</t>
  </si>
  <si>
    <t>230 м3/сут</t>
  </si>
  <si>
    <t>2*200 м3, 2*100 м3, 2*50 м3</t>
  </si>
  <si>
    <t xml:space="preserve"> Dy 2*125 мм, 3 км</t>
  </si>
  <si>
    <t>3 км, Dy 150мм, противопожарные гидранты- 12 ед., водоразборные колонки - 9 ед.</t>
  </si>
  <si>
    <t>МО "Чоунинский наслег"</t>
  </si>
  <si>
    <t xml:space="preserve"> Dy 150 мм, 4,5 км</t>
  </si>
  <si>
    <t>Наименование поселений</t>
  </si>
  <si>
    <t xml:space="preserve">ИТОГО КАП. ВЛОЖЕНИЙ, тыс. руб. </t>
  </si>
  <si>
    <t>Проект 1. Строительство и ремонт головных сооружений</t>
  </si>
  <si>
    <t>Мирнинский улус</t>
  </si>
  <si>
    <t>Поселок Светлый</t>
  </si>
  <si>
    <t>Поселок Алмазный</t>
  </si>
  <si>
    <t>Садынский наслег</t>
  </si>
  <si>
    <t>Чоунинский наслег</t>
  </si>
  <si>
    <t>Ботуобуйинский наслег</t>
  </si>
  <si>
    <t>300 м3/сут</t>
  </si>
  <si>
    <t>650 м3/сут.</t>
  </si>
  <si>
    <t>2.3.</t>
  </si>
  <si>
    <t>Реконструкция сетей водоснабжения</t>
  </si>
  <si>
    <t>7,95 км</t>
  </si>
  <si>
    <t>10 км</t>
  </si>
  <si>
    <t>2018-2028</t>
  </si>
  <si>
    <t>Разработка схем водоснабжения и водоотведения</t>
  </si>
  <si>
    <t>Разработка схемы водоснабжения и водоотведения позволит определить проблемные вопросы в системе водоснабжения и водоотведения и разработать мероприятия для решения данных проблем</t>
  </si>
  <si>
    <t>Разработка мероприятий по водоснабжению и водоотведению с целью решения проблемных вопросов</t>
  </si>
  <si>
    <t>2.4.</t>
  </si>
  <si>
    <t>Установка приборов учета холодной воды у потребителей</t>
  </si>
  <si>
    <t>Установка общедомовых приборов учета холодной  воды позволит определить фактический объем потребления холодной воды</t>
  </si>
  <si>
    <t>Снижение объемов потребления холодной воды</t>
  </si>
  <si>
    <t>2.5.</t>
  </si>
  <si>
    <t>Установка приборов учета горячей воды у потребителей</t>
  </si>
  <si>
    <t>Установка общедомовых приборов учета горяей воды позволит определить фактический объем потреблениягорячей воды</t>
  </si>
  <si>
    <t>Снижение объемов потребления горячей воды</t>
  </si>
  <si>
    <t>15 шт.</t>
  </si>
  <si>
    <t>35 шт.</t>
  </si>
  <si>
    <t>1.5.</t>
  </si>
  <si>
    <t>5 шт.</t>
  </si>
  <si>
    <t>собственные средства организаций коммунального комплекса</t>
  </si>
  <si>
    <t>плата за подключение к системе водоснабжения</t>
  </si>
  <si>
    <t>бюджетныв средства (без определения источника)</t>
  </si>
</sst>
</file>

<file path=xl/styles.xml><?xml version="1.0" encoding="utf-8"?>
<styleSheet xmlns="http://schemas.openxmlformats.org/spreadsheetml/2006/main">
  <numFmts count="1">
    <numFmt numFmtId="164" formatCode="#,##0.0_р_."/>
  </numFmts>
  <fonts count="13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indexed="10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5">
    <xf numFmtId="0" fontId="0" fillId="0" borderId="0" xfId="0"/>
    <xf numFmtId="2" fontId="2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2" fontId="3" fillId="0" borderId="1" xfId="1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2" fontId="3" fillId="0" borderId="4" xfId="1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textRotation="90" wrapText="1"/>
    </xf>
    <xf numFmtId="0" fontId="2" fillId="5" borderId="1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horizontal="center" vertical="center" wrapText="1"/>
    </xf>
    <xf numFmtId="49" fontId="2" fillId="5" borderId="1" xfId="1" applyNumberFormat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2" fontId="3" fillId="5" borderId="1" xfId="1" applyNumberFormat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0" fillId="0" borderId="0" xfId="0" applyFill="1"/>
    <xf numFmtId="1" fontId="2" fillId="5" borderId="1" xfId="1" applyNumberFormat="1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1" fontId="2" fillId="3" borderId="5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 vertical="center" wrapText="1"/>
    </xf>
    <xf numFmtId="1" fontId="4" fillId="0" borderId="1" xfId="1" applyNumberFormat="1" applyFont="1" applyBorder="1" applyAlignment="1">
      <alignment horizontal="center" vertical="center" wrapText="1"/>
    </xf>
    <xf numFmtId="1" fontId="4" fillId="0" borderId="5" xfId="1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" fontId="3" fillId="0" borderId="5" xfId="1" applyNumberFormat="1" applyFont="1" applyBorder="1" applyAlignment="1">
      <alignment horizontal="center" vertical="center" wrapText="1"/>
    </xf>
    <xf numFmtId="1" fontId="3" fillId="2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7" fillId="0" borderId="1" xfId="1" applyNumberFormat="1" applyFont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1" fontId="3" fillId="0" borderId="7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1" fontId="2" fillId="4" borderId="1" xfId="1" applyNumberFormat="1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0" fontId="2" fillId="4" borderId="3" xfId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0" fontId="2" fillId="4" borderId="4" xfId="1" applyFont="1" applyFill="1" applyBorder="1" applyAlignment="1">
      <alignment horizontal="center" vertical="center" wrapText="1"/>
    </xf>
    <xf numFmtId="0" fontId="2" fillId="4" borderId="6" xfId="1" applyFont="1" applyFill="1" applyBorder="1" applyAlignment="1">
      <alignment horizontal="center" vertical="center" wrapText="1"/>
    </xf>
    <xf numFmtId="0" fontId="2" fillId="4" borderId="8" xfId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1" fontId="4" fillId="0" borderId="1" xfId="1" applyNumberFormat="1" applyFont="1" applyFill="1" applyBorder="1" applyAlignment="1">
      <alignment horizontal="center" vertical="center" wrapText="1"/>
    </xf>
    <xf numFmtId="1" fontId="4" fillId="0" borderId="5" xfId="1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" vertical="center" wrapText="1"/>
    </xf>
    <xf numFmtId="1" fontId="9" fillId="3" borderId="5" xfId="1" applyNumberFormat="1" applyFont="1" applyFill="1" applyBorder="1" applyAlignment="1">
      <alignment horizontal="center" vertical="center" wrapText="1"/>
    </xf>
    <xf numFmtId="0" fontId="10" fillId="0" borderId="0" xfId="0" applyFont="1"/>
    <xf numFmtId="0" fontId="8" fillId="0" borderId="1" xfId="2" applyFont="1" applyFill="1" applyBorder="1" applyAlignment="1">
      <alignment horizontal="center" vertical="center" wrapText="1"/>
    </xf>
    <xf numFmtId="49" fontId="3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3" fillId="0" borderId="5" xfId="1" applyNumberFormat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1" fontId="7" fillId="0" borderId="1" xfId="1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 wrapText="1"/>
    </xf>
    <xf numFmtId="1" fontId="12" fillId="0" borderId="1" xfId="1" applyNumberFormat="1" applyFont="1" applyBorder="1" applyAlignment="1">
      <alignment horizontal="center" vertical="center" wrapText="1"/>
    </xf>
    <xf numFmtId="1" fontId="11" fillId="0" borderId="5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2" fontId="3" fillId="0" borderId="7" xfId="1" applyNumberFormat="1" applyFont="1" applyFill="1" applyBorder="1" applyAlignment="1">
      <alignment horizontal="center" vertical="center" wrapText="1"/>
    </xf>
    <xf numFmtId="1" fontId="2" fillId="3" borderId="7" xfId="1" applyNumberFormat="1" applyFont="1" applyFill="1" applyBorder="1" applyAlignment="1">
      <alignment horizontal="center" vertical="center" wrapText="1"/>
    </xf>
    <xf numFmtId="1" fontId="3" fillId="3" borderId="7" xfId="1" applyNumberFormat="1" applyFont="1" applyFill="1" applyBorder="1" applyAlignment="1">
      <alignment horizontal="center" vertical="center" wrapText="1"/>
    </xf>
    <xf numFmtId="1" fontId="2" fillId="0" borderId="7" xfId="1" applyNumberFormat="1" applyFont="1" applyFill="1" applyBorder="1" applyAlignment="1">
      <alignment horizontal="center" vertical="center" wrapText="1"/>
    </xf>
    <xf numFmtId="1" fontId="2" fillId="3" borderId="9" xfId="1" applyNumberFormat="1" applyFont="1" applyFill="1" applyBorder="1" applyAlignment="1">
      <alignment horizontal="center" vertical="center" wrapText="1"/>
    </xf>
    <xf numFmtId="2" fontId="3" fillId="0" borderId="7" xfId="1" applyNumberFormat="1" applyFont="1" applyBorder="1" applyAlignment="1">
      <alignment horizontal="center" vertical="center" wrapText="1"/>
    </xf>
    <xf numFmtId="1" fontId="3" fillId="0" borderId="7" xfId="1" applyNumberFormat="1" applyFont="1" applyBorder="1" applyAlignment="1">
      <alignment horizontal="center" vertical="center" wrapText="1"/>
    </xf>
    <xf numFmtId="1" fontId="4" fillId="0" borderId="7" xfId="1" applyNumberFormat="1" applyFont="1" applyBorder="1" applyAlignment="1">
      <alignment horizontal="center" vertical="center" wrapText="1"/>
    </xf>
    <xf numFmtId="1" fontId="7" fillId="0" borderId="7" xfId="1" applyNumberFormat="1" applyFont="1" applyBorder="1" applyAlignment="1">
      <alignment horizontal="center" vertical="center" wrapText="1"/>
    </xf>
    <xf numFmtId="1" fontId="4" fillId="0" borderId="9" xfId="1" applyNumberFormat="1" applyFont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" fontId="4" fillId="0" borderId="7" xfId="1" applyNumberFormat="1" applyFont="1" applyFill="1" applyBorder="1" applyAlignment="1">
      <alignment horizontal="center" vertical="center" wrapText="1"/>
    </xf>
    <xf numFmtId="1" fontId="7" fillId="0" borderId="7" xfId="1" applyNumberFormat="1" applyFont="1" applyFill="1" applyBorder="1" applyAlignment="1">
      <alignment horizontal="center" vertical="center" wrapText="1"/>
    </xf>
    <xf numFmtId="1" fontId="4" fillId="0" borderId="9" xfId="1" applyNumberFormat="1" applyFont="1" applyFill="1" applyBorder="1" applyAlignment="1">
      <alignment horizontal="center" vertical="center" wrapText="1"/>
    </xf>
    <xf numFmtId="0" fontId="2" fillId="5" borderId="7" xfId="1" applyFont="1" applyFill="1" applyBorder="1" applyAlignment="1">
      <alignment horizontal="center" vertical="center" wrapText="1"/>
    </xf>
    <xf numFmtId="0" fontId="3" fillId="5" borderId="9" xfId="1" applyFont="1" applyFill="1" applyBorder="1" applyAlignment="1">
      <alignment horizontal="center" vertical="center" wrapText="1"/>
    </xf>
    <xf numFmtId="2" fontId="3" fillId="5" borderId="7" xfId="1" applyNumberFormat="1" applyFont="1" applyFill="1" applyBorder="1" applyAlignment="1">
      <alignment horizontal="center" vertical="center" wrapText="1"/>
    </xf>
    <xf numFmtId="1" fontId="2" fillId="5" borderId="7" xfId="1" applyNumberFormat="1" applyFont="1" applyFill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1" fontId="3" fillId="0" borderId="9" xfId="1" applyNumberFormat="1" applyFont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/>
    </xf>
    <xf numFmtId="1" fontId="3" fillId="0" borderId="9" xfId="1" applyNumberFormat="1" applyFont="1" applyFill="1" applyBorder="1" applyAlignment="1">
      <alignment horizontal="center" vertical="center" wrapText="1"/>
    </xf>
    <xf numFmtId="2" fontId="2" fillId="5" borderId="7" xfId="1" applyNumberFormat="1" applyFont="1" applyFill="1" applyBorder="1" applyAlignment="1">
      <alignment horizontal="center" vertical="center" wrapText="1"/>
    </xf>
    <xf numFmtId="2" fontId="3" fillId="0" borderId="10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1" fontId="8" fillId="0" borderId="1" xfId="1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83;&#1077;&#1087;&#1091;&#1093;&#1086;&#1074;%20&#1040;&#1085;&#1076;&#1088;&#1077;&#1081;%20&#1042;&#1072;&#1083;&#1077;&#1088;&#1080;&#1077;&#1074;&#1080;&#1095;/&#1055;&#1056;&#1054;&#1045;&#1050;&#1058;&#1067;/&#1054;&#1058;&#1055;&#1056;&#1040;&#1042;&#1050;&#1040;%20&#1042;%20&#1052;&#1048;&#1053;-&#1042;&#1054;/&#1050;&#1086;&#1088;&#1088;&#1077;&#1082;&#1090;&#1080;&#1088;&#1086;&#1074;&#1082;&#1072;/&#1052;&#1080;&#1088;&#1085;&#1080;&#1085;&#1089;&#1082;&#1080;&#1081;/&#1056;&#1072;&#1089;&#1095;&#1077;&#1090;&#1099;%20&#1101;&#1082;&#1086;&#1085;&#1086;&#1084;%20&#1052;&#1080;&#10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эк эффект"/>
      <sheetName val="Эк эффектТС"/>
      <sheetName val="Тариф ТС"/>
      <sheetName val="Тариф ХВС"/>
      <sheetName val="Тариф ВО"/>
      <sheetName val="Тариф ЭС"/>
      <sheetName val="Тариф Газ"/>
      <sheetName val="Плата за КУ"/>
      <sheetName val="общиф финплан"/>
      <sheetName val="ТС ИС"/>
      <sheetName val="ВС ИС"/>
      <sheetName val="ВО ИС"/>
      <sheetName val="ТБО ИС"/>
      <sheetName val="ЭС ИС"/>
      <sheetName val="ГС ИС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E7">
            <v>200</v>
          </cell>
          <cell r="F7">
            <v>200</v>
          </cell>
        </row>
        <row r="15">
          <cell r="F15">
            <v>200</v>
          </cell>
          <cell r="G15">
            <v>200</v>
          </cell>
          <cell r="H15">
            <v>200</v>
          </cell>
        </row>
        <row r="19">
          <cell r="E19">
            <v>200</v>
          </cell>
          <cell r="F19">
            <v>200</v>
          </cell>
          <cell r="G19">
            <v>200</v>
          </cell>
        </row>
        <row r="23">
          <cell r="E23">
            <v>200</v>
          </cell>
          <cell r="F23">
            <v>200</v>
          </cell>
        </row>
        <row r="31">
          <cell r="F31">
            <v>200</v>
          </cell>
          <cell r="G31">
            <v>200</v>
          </cell>
          <cell r="H31">
            <v>200</v>
          </cell>
          <cell r="I31">
            <v>200</v>
          </cell>
          <cell r="J31">
            <v>200</v>
          </cell>
        </row>
        <row r="35">
          <cell r="K35">
            <v>200</v>
          </cell>
          <cell r="L35">
            <v>200</v>
          </cell>
          <cell r="M35">
            <v>200</v>
          </cell>
          <cell r="N35">
            <v>200</v>
          </cell>
          <cell r="O35">
            <v>200</v>
          </cell>
        </row>
        <row r="39">
          <cell r="H39">
            <v>200</v>
          </cell>
          <cell r="I39">
            <v>200</v>
          </cell>
          <cell r="J39">
            <v>200</v>
          </cell>
          <cell r="K39">
            <v>200</v>
          </cell>
          <cell r="L39">
            <v>200</v>
          </cell>
          <cell r="M39">
            <v>200</v>
          </cell>
        </row>
        <row r="43">
          <cell r="G43">
            <v>200</v>
          </cell>
          <cell r="H43">
            <v>200</v>
          </cell>
        </row>
        <row r="47">
          <cell r="H47">
            <v>200</v>
          </cell>
          <cell r="I47">
            <v>200</v>
          </cell>
          <cell r="J47">
            <v>200</v>
          </cell>
          <cell r="K47">
            <v>200</v>
          </cell>
        </row>
      </sheetData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57"/>
  <sheetViews>
    <sheetView zoomScale="70" zoomScaleNormal="70" workbookViewId="0">
      <selection activeCell="K57" sqref="K57"/>
    </sheetView>
  </sheetViews>
  <sheetFormatPr defaultRowHeight="15" outlineLevelCol="1"/>
  <cols>
    <col min="1" max="1" width="4.7109375" customWidth="1"/>
    <col min="2" max="2" width="27.85546875" customWidth="1"/>
    <col min="3" max="3" width="24.5703125" customWidth="1"/>
    <col min="4" max="4" width="22.140625" customWidth="1"/>
    <col min="5" max="5" width="13.28515625" customWidth="1"/>
    <col min="6" max="6" width="13.140625" customWidth="1"/>
    <col min="7" max="11" width="9.28515625" bestFit="1" customWidth="1"/>
    <col min="12" max="12" width="9.28515625" customWidth="1"/>
    <col min="13" max="23" width="9.28515625" hidden="1" customWidth="1" outlineLevel="1"/>
    <col min="24" max="24" width="19.28515625" customWidth="1" collapsed="1"/>
  </cols>
  <sheetData>
    <row r="2" spans="1:24" ht="15" customHeight="1">
      <c r="A2" s="48" t="s">
        <v>0</v>
      </c>
      <c r="B2" s="48" t="s">
        <v>1</v>
      </c>
      <c r="C2" s="48" t="s">
        <v>2</v>
      </c>
      <c r="D2" s="48" t="s">
        <v>3</v>
      </c>
      <c r="E2" s="48" t="s">
        <v>47</v>
      </c>
      <c r="F2" s="48" t="s">
        <v>48</v>
      </c>
      <c r="G2" s="49" t="s">
        <v>46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48" t="s">
        <v>4</v>
      </c>
    </row>
    <row r="3" spans="1:24" ht="78" customHeight="1">
      <c r="A3" s="48"/>
      <c r="B3" s="48"/>
      <c r="C3" s="48"/>
      <c r="D3" s="48"/>
      <c r="E3" s="48"/>
      <c r="F3" s="48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109</v>
      </c>
      <c r="M3" s="15">
        <v>2018</v>
      </c>
      <c r="N3" s="15">
        <v>2019</v>
      </c>
      <c r="O3" s="15">
        <v>2020</v>
      </c>
      <c r="P3" s="15">
        <v>2021</v>
      </c>
      <c r="Q3" s="15">
        <v>2022</v>
      </c>
      <c r="R3" s="15">
        <v>2023</v>
      </c>
      <c r="S3" s="15">
        <v>2024</v>
      </c>
      <c r="T3" s="15">
        <v>2025</v>
      </c>
      <c r="U3" s="15">
        <v>2026</v>
      </c>
      <c r="V3" s="15">
        <v>2027</v>
      </c>
      <c r="W3" s="15">
        <v>2028</v>
      </c>
      <c r="X3" s="48"/>
    </row>
    <row r="4" spans="1:24">
      <c r="A4" s="49" t="s">
        <v>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>
      <c r="A5" s="49" t="s">
        <v>78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 ht="178.5">
      <c r="A6" s="16">
        <v>1</v>
      </c>
      <c r="B6" s="16" t="s">
        <v>6</v>
      </c>
      <c r="C6" s="17" t="s">
        <v>7</v>
      </c>
      <c r="D6" s="17" t="s">
        <v>8</v>
      </c>
      <c r="E6" s="18"/>
      <c r="F6" s="24">
        <f>SUM(G6:L6)</f>
        <v>7900</v>
      </c>
      <c r="G6" s="24">
        <f>G7+G11+G15+G19</f>
        <v>0</v>
      </c>
      <c r="H6" s="24">
        <f t="shared" ref="H6:L6" si="0">H7+H11+H15+H19</f>
        <v>3200</v>
      </c>
      <c r="I6" s="24">
        <f t="shared" si="0"/>
        <v>2700</v>
      </c>
      <c r="J6" s="24">
        <f t="shared" si="0"/>
        <v>2000</v>
      </c>
      <c r="K6" s="24">
        <f t="shared" si="0"/>
        <v>0</v>
      </c>
      <c r="L6" s="24">
        <f t="shared" si="0"/>
        <v>0</v>
      </c>
      <c r="M6" s="24">
        <f>SUM(M7:M15)</f>
        <v>0</v>
      </c>
      <c r="N6" s="24">
        <f t="shared" ref="N6:W6" si="1">SUM(N7:N15)</f>
        <v>0</v>
      </c>
      <c r="O6" s="24">
        <f t="shared" si="1"/>
        <v>0</v>
      </c>
      <c r="P6" s="24">
        <f t="shared" si="1"/>
        <v>0</v>
      </c>
      <c r="Q6" s="24">
        <f t="shared" si="1"/>
        <v>0</v>
      </c>
      <c r="R6" s="24">
        <f t="shared" si="1"/>
        <v>0</v>
      </c>
      <c r="S6" s="24">
        <f t="shared" si="1"/>
        <v>0</v>
      </c>
      <c r="T6" s="24">
        <f t="shared" si="1"/>
        <v>0</v>
      </c>
      <c r="U6" s="24">
        <f t="shared" si="1"/>
        <v>0</v>
      </c>
      <c r="V6" s="24">
        <f t="shared" si="1"/>
        <v>0</v>
      </c>
      <c r="W6" s="24">
        <f t="shared" si="1"/>
        <v>0</v>
      </c>
      <c r="X6" s="17" t="s">
        <v>8</v>
      </c>
    </row>
    <row r="7" spans="1:24" ht="114.75">
      <c r="A7" s="2" t="s">
        <v>9</v>
      </c>
      <c r="B7" s="2" t="s">
        <v>61</v>
      </c>
      <c r="C7" s="3" t="s">
        <v>62</v>
      </c>
      <c r="D7" s="3" t="s">
        <v>63</v>
      </c>
      <c r="E7" s="1" t="s">
        <v>64</v>
      </c>
      <c r="F7" s="25">
        <f>SUM(G7:L7)</f>
        <v>5400</v>
      </c>
      <c r="G7" s="26"/>
      <c r="H7" s="26">
        <v>2700</v>
      </c>
      <c r="I7" s="26">
        <v>2700</v>
      </c>
      <c r="J7" s="26"/>
      <c r="K7" s="26"/>
      <c r="L7" s="38">
        <f t="shared" ref="L7:L49" si="2">SUM(M7:W7)</f>
        <v>0</v>
      </c>
      <c r="M7" s="26"/>
      <c r="N7" s="26"/>
      <c r="O7" s="26"/>
      <c r="P7" s="27"/>
      <c r="Q7" s="27"/>
      <c r="R7" s="27"/>
      <c r="S7" s="27"/>
      <c r="T7" s="27"/>
      <c r="U7" s="27"/>
      <c r="V7" s="27"/>
      <c r="W7" s="27"/>
      <c r="X7" s="3" t="s">
        <v>15</v>
      </c>
    </row>
    <row r="8" spans="1:24" ht="38.25">
      <c r="A8" s="2"/>
      <c r="B8" s="63" t="s">
        <v>125</v>
      </c>
      <c r="C8" s="58"/>
      <c r="D8" s="58"/>
      <c r="E8" s="59"/>
      <c r="F8" s="60">
        <f>SUM(G8:L8)</f>
        <v>0</v>
      </c>
      <c r="G8" s="60"/>
      <c r="H8" s="60"/>
      <c r="I8" s="60"/>
      <c r="J8" s="60"/>
      <c r="K8" s="60"/>
      <c r="L8" s="69">
        <f>SUM(M8:W8)</f>
        <v>0</v>
      </c>
      <c r="M8" s="26"/>
      <c r="N8" s="26"/>
      <c r="O8" s="26"/>
      <c r="P8" s="27"/>
      <c r="Q8" s="27"/>
      <c r="R8" s="27"/>
      <c r="S8" s="27"/>
      <c r="T8" s="27"/>
      <c r="U8" s="27"/>
      <c r="V8" s="27"/>
      <c r="W8" s="27"/>
      <c r="X8" s="3"/>
    </row>
    <row r="9" spans="1:24" ht="25.5">
      <c r="A9" s="2"/>
      <c r="B9" s="63" t="s">
        <v>126</v>
      </c>
      <c r="C9" s="58"/>
      <c r="D9" s="58"/>
      <c r="E9" s="59"/>
      <c r="F9" s="60">
        <f t="shared" ref="F9:F10" si="3">SUM(G9:L9)</f>
        <v>400</v>
      </c>
      <c r="G9" s="60"/>
      <c r="H9" s="60">
        <f>'[1]ВС ИС'!$E$7</f>
        <v>200</v>
      </c>
      <c r="I9" s="60">
        <f>'[1]ВС ИС'!$F$7</f>
        <v>200</v>
      </c>
      <c r="J9" s="60"/>
      <c r="K9" s="60"/>
      <c r="L9" s="69">
        <f t="shared" ref="L9:L10" si="4">SUM(M9:W9)</f>
        <v>0</v>
      </c>
      <c r="M9" s="26"/>
      <c r="N9" s="26"/>
      <c r="O9" s="26"/>
      <c r="P9" s="27"/>
      <c r="Q9" s="27"/>
      <c r="R9" s="27"/>
      <c r="S9" s="27"/>
      <c r="T9" s="27"/>
      <c r="U9" s="27"/>
      <c r="V9" s="27"/>
      <c r="W9" s="27"/>
      <c r="X9" s="3"/>
    </row>
    <row r="10" spans="1:24" ht="25.5">
      <c r="A10" s="2"/>
      <c r="B10" s="63" t="s">
        <v>127</v>
      </c>
      <c r="C10" s="58"/>
      <c r="D10" s="58"/>
      <c r="E10" s="59"/>
      <c r="F10" s="60">
        <f t="shared" si="3"/>
        <v>5000</v>
      </c>
      <c r="G10" s="60"/>
      <c r="H10" s="60">
        <f>H7-H9</f>
        <v>2500</v>
      </c>
      <c r="I10" s="60">
        <f>I7-I9</f>
        <v>2500</v>
      </c>
      <c r="J10" s="60"/>
      <c r="K10" s="60"/>
      <c r="L10" s="69">
        <f t="shared" si="4"/>
        <v>0</v>
      </c>
      <c r="M10" s="26"/>
      <c r="N10" s="26"/>
      <c r="O10" s="26"/>
      <c r="P10" s="27"/>
      <c r="Q10" s="27"/>
      <c r="R10" s="27"/>
      <c r="S10" s="27"/>
      <c r="T10" s="27"/>
      <c r="U10" s="27"/>
      <c r="V10" s="27"/>
      <c r="W10" s="27"/>
      <c r="X10" s="3"/>
    </row>
    <row r="11" spans="1:24" ht="165.75">
      <c r="A11" s="4" t="s">
        <v>10</v>
      </c>
      <c r="B11" s="2" t="s">
        <v>16</v>
      </c>
      <c r="C11" s="3" t="s">
        <v>17</v>
      </c>
      <c r="D11" s="3" t="s">
        <v>18</v>
      </c>
      <c r="E11" s="5"/>
      <c r="F11" s="25">
        <f t="shared" ref="F11:F19" si="5">SUM(G11:L11)</f>
        <v>1000</v>
      </c>
      <c r="G11" s="26"/>
      <c r="H11" s="26"/>
      <c r="I11" s="28"/>
      <c r="J11" s="28">
        <v>1000</v>
      </c>
      <c r="K11" s="29"/>
      <c r="L11" s="38">
        <f t="shared" si="2"/>
        <v>0</v>
      </c>
      <c r="M11" s="29"/>
      <c r="N11" s="29"/>
      <c r="O11" s="29"/>
      <c r="P11" s="30"/>
      <c r="Q11" s="30"/>
      <c r="R11" s="30"/>
      <c r="S11" s="30"/>
      <c r="T11" s="30"/>
      <c r="U11" s="30"/>
      <c r="V11" s="30"/>
      <c r="W11" s="30"/>
      <c r="X11" s="3" t="s">
        <v>19</v>
      </c>
    </row>
    <row r="12" spans="1:24" ht="38.25">
      <c r="A12" s="4"/>
      <c r="B12" s="63" t="s">
        <v>125</v>
      </c>
      <c r="C12" s="58"/>
      <c r="D12" s="58"/>
      <c r="E12" s="59"/>
      <c r="F12" s="60">
        <f>SUM(G12:L12)</f>
        <v>0</v>
      </c>
      <c r="G12" s="60"/>
      <c r="H12" s="60"/>
      <c r="I12" s="60"/>
      <c r="J12" s="60"/>
      <c r="K12" s="60"/>
      <c r="L12" s="69">
        <f>SUM(M12:W12)</f>
        <v>0</v>
      </c>
      <c r="M12" s="29"/>
      <c r="N12" s="29"/>
      <c r="O12" s="29"/>
      <c r="P12" s="30"/>
      <c r="Q12" s="30"/>
      <c r="R12" s="30"/>
      <c r="S12" s="30"/>
      <c r="T12" s="30"/>
      <c r="U12" s="30"/>
      <c r="V12" s="30"/>
      <c r="W12" s="30"/>
      <c r="X12" s="3"/>
    </row>
    <row r="13" spans="1:24" ht="25.5">
      <c r="A13" s="4"/>
      <c r="B13" s="63" t="s">
        <v>126</v>
      </c>
      <c r="C13" s="58"/>
      <c r="D13" s="58"/>
      <c r="E13" s="59"/>
      <c r="F13" s="60">
        <f t="shared" ref="F13:F14" si="6">SUM(G13:L13)</f>
        <v>0</v>
      </c>
      <c r="G13" s="60"/>
      <c r="H13" s="60"/>
      <c r="I13" s="60"/>
      <c r="J13" s="60"/>
      <c r="K13" s="60"/>
      <c r="L13" s="69">
        <f t="shared" ref="L13:L14" si="7">SUM(M13:W13)</f>
        <v>0</v>
      </c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"/>
    </row>
    <row r="14" spans="1:24" ht="25.5">
      <c r="A14" s="4"/>
      <c r="B14" s="63" t="s">
        <v>127</v>
      </c>
      <c r="C14" s="58"/>
      <c r="D14" s="58"/>
      <c r="E14" s="59"/>
      <c r="F14" s="60">
        <f t="shared" si="6"/>
        <v>1000</v>
      </c>
      <c r="G14" s="60"/>
      <c r="H14" s="60"/>
      <c r="I14" s="60"/>
      <c r="J14" s="60">
        <f>J11</f>
        <v>1000</v>
      </c>
      <c r="K14" s="60"/>
      <c r="L14" s="69">
        <f t="shared" si="7"/>
        <v>0</v>
      </c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"/>
    </row>
    <row r="15" spans="1:24" ht="50.25" customHeight="1">
      <c r="A15" s="4" t="s">
        <v>13</v>
      </c>
      <c r="B15" s="2" t="s">
        <v>66</v>
      </c>
      <c r="C15" s="2" t="s">
        <v>68</v>
      </c>
      <c r="D15" s="3" t="s">
        <v>69</v>
      </c>
      <c r="E15" s="5" t="s">
        <v>67</v>
      </c>
      <c r="F15" s="25">
        <f t="shared" si="5"/>
        <v>1000</v>
      </c>
      <c r="G15" s="26"/>
      <c r="H15" s="26"/>
      <c r="I15" s="28"/>
      <c r="J15" s="28">
        <v>1000</v>
      </c>
      <c r="K15" s="29"/>
      <c r="L15" s="38">
        <f t="shared" si="2"/>
        <v>0</v>
      </c>
      <c r="M15" s="29"/>
      <c r="N15" s="29"/>
      <c r="O15" s="29"/>
      <c r="P15" s="30"/>
      <c r="Q15" s="30"/>
      <c r="R15" s="30"/>
      <c r="S15" s="30"/>
      <c r="T15" s="30"/>
      <c r="U15" s="30"/>
      <c r="V15" s="30"/>
      <c r="W15" s="30"/>
      <c r="X15" s="3" t="s">
        <v>69</v>
      </c>
    </row>
    <row r="16" spans="1:24" ht="50.25" customHeight="1">
      <c r="A16" s="4"/>
      <c r="B16" s="63" t="s">
        <v>125</v>
      </c>
      <c r="C16" s="58"/>
      <c r="D16" s="58"/>
      <c r="E16" s="59"/>
      <c r="F16" s="60">
        <f>SUM(G16:L16)</f>
        <v>0</v>
      </c>
      <c r="G16" s="60"/>
      <c r="H16" s="60"/>
      <c r="I16" s="60"/>
      <c r="J16" s="60"/>
      <c r="K16" s="60"/>
      <c r="L16" s="69">
        <f>SUM(M16:W16)</f>
        <v>0</v>
      </c>
      <c r="M16" s="29"/>
      <c r="N16" s="29"/>
      <c r="O16" s="29"/>
      <c r="P16" s="30"/>
      <c r="Q16" s="30"/>
      <c r="R16" s="30"/>
      <c r="S16" s="30"/>
      <c r="T16" s="30"/>
      <c r="U16" s="30"/>
      <c r="V16" s="30"/>
      <c r="W16" s="30"/>
      <c r="X16" s="3"/>
    </row>
    <row r="17" spans="1:24" ht="50.25" customHeight="1">
      <c r="A17" s="4"/>
      <c r="B17" s="63" t="s">
        <v>126</v>
      </c>
      <c r="C17" s="58"/>
      <c r="D17" s="58"/>
      <c r="E17" s="59"/>
      <c r="F17" s="60">
        <f t="shared" ref="F17:F18" si="8">SUM(G17:L17)</f>
        <v>0</v>
      </c>
      <c r="G17" s="60"/>
      <c r="H17" s="60"/>
      <c r="I17" s="60"/>
      <c r="J17" s="60"/>
      <c r="K17" s="60"/>
      <c r="L17" s="69">
        <f t="shared" ref="L17:L18" si="9">SUM(M17:W17)</f>
        <v>0</v>
      </c>
      <c r="M17" s="29"/>
      <c r="N17" s="29"/>
      <c r="O17" s="29"/>
      <c r="P17" s="30"/>
      <c r="Q17" s="30"/>
      <c r="R17" s="30"/>
      <c r="S17" s="30"/>
      <c r="T17" s="30"/>
      <c r="U17" s="30"/>
      <c r="V17" s="30"/>
      <c r="W17" s="30"/>
      <c r="X17" s="3"/>
    </row>
    <row r="18" spans="1:24" ht="50.25" customHeight="1">
      <c r="A18" s="4"/>
      <c r="B18" s="63" t="s">
        <v>127</v>
      </c>
      <c r="C18" s="58"/>
      <c r="D18" s="58"/>
      <c r="E18" s="59"/>
      <c r="F18" s="60">
        <f t="shared" si="8"/>
        <v>1000</v>
      </c>
      <c r="G18" s="60"/>
      <c r="H18" s="60"/>
      <c r="I18" s="60"/>
      <c r="J18" s="60">
        <f>J15</f>
        <v>1000</v>
      </c>
      <c r="K18" s="60"/>
      <c r="L18" s="69">
        <f t="shared" si="9"/>
        <v>0</v>
      </c>
      <c r="M18" s="29"/>
      <c r="N18" s="29"/>
      <c r="O18" s="29"/>
      <c r="P18" s="30"/>
      <c r="Q18" s="30"/>
      <c r="R18" s="30"/>
      <c r="S18" s="30"/>
      <c r="T18" s="30"/>
      <c r="U18" s="30"/>
      <c r="V18" s="30"/>
      <c r="W18" s="30"/>
      <c r="X18" s="3"/>
    </row>
    <row r="19" spans="1:24" s="23" customFormat="1" ht="147" customHeight="1">
      <c r="A19" s="54" t="s">
        <v>14</v>
      </c>
      <c r="B19" s="7" t="s">
        <v>110</v>
      </c>
      <c r="C19" s="7" t="s">
        <v>111</v>
      </c>
      <c r="D19" s="9" t="s">
        <v>112</v>
      </c>
      <c r="E19" s="8" t="s">
        <v>44</v>
      </c>
      <c r="F19" s="38">
        <f t="shared" si="5"/>
        <v>500</v>
      </c>
      <c r="G19" s="35"/>
      <c r="H19" s="35">
        <v>500</v>
      </c>
      <c r="I19" s="35"/>
      <c r="J19" s="35"/>
      <c r="K19" s="55"/>
      <c r="L19" s="38"/>
      <c r="M19" s="55"/>
      <c r="N19" s="55"/>
      <c r="O19" s="55"/>
      <c r="P19" s="56"/>
      <c r="Q19" s="56"/>
      <c r="R19" s="56"/>
      <c r="S19" s="56"/>
      <c r="T19" s="56"/>
      <c r="U19" s="56"/>
      <c r="V19" s="56"/>
      <c r="W19" s="56"/>
      <c r="X19" s="9" t="s">
        <v>112</v>
      </c>
    </row>
    <row r="20" spans="1:24" s="23" customFormat="1" ht="41.25" customHeight="1">
      <c r="A20" s="54"/>
      <c r="B20" s="63" t="s">
        <v>125</v>
      </c>
      <c r="C20" s="58"/>
      <c r="D20" s="58"/>
      <c r="E20" s="59"/>
      <c r="F20" s="60">
        <f>SUM(G20:L20)</f>
        <v>0</v>
      </c>
      <c r="G20" s="60"/>
      <c r="H20" s="60"/>
      <c r="I20" s="60"/>
      <c r="J20" s="60"/>
      <c r="K20" s="60"/>
      <c r="L20" s="69">
        <f>SUM(M20:W20)</f>
        <v>0</v>
      </c>
      <c r="M20" s="55"/>
      <c r="N20" s="55"/>
      <c r="O20" s="55"/>
      <c r="P20" s="56"/>
      <c r="Q20" s="56"/>
      <c r="R20" s="56"/>
      <c r="S20" s="56"/>
      <c r="T20" s="56"/>
      <c r="U20" s="56"/>
      <c r="V20" s="56"/>
      <c r="W20" s="56"/>
      <c r="X20" s="9"/>
    </row>
    <row r="21" spans="1:24" s="23" customFormat="1" ht="41.25" customHeight="1">
      <c r="A21" s="54"/>
      <c r="B21" s="63" t="s">
        <v>126</v>
      </c>
      <c r="C21" s="58"/>
      <c r="D21" s="58"/>
      <c r="E21" s="59"/>
      <c r="F21" s="60">
        <f t="shared" ref="F21:F22" si="10">SUM(G21:L21)</f>
        <v>0</v>
      </c>
      <c r="G21" s="60"/>
      <c r="H21" s="60"/>
      <c r="I21" s="60"/>
      <c r="J21" s="60"/>
      <c r="K21" s="60"/>
      <c r="L21" s="69">
        <f t="shared" ref="L21:L22" si="11">SUM(M21:W21)</f>
        <v>0</v>
      </c>
      <c r="M21" s="55"/>
      <c r="N21" s="55"/>
      <c r="O21" s="55"/>
      <c r="P21" s="56"/>
      <c r="Q21" s="56"/>
      <c r="R21" s="56"/>
      <c r="S21" s="56"/>
      <c r="T21" s="56"/>
      <c r="U21" s="56"/>
      <c r="V21" s="56"/>
      <c r="W21" s="56"/>
      <c r="X21" s="9"/>
    </row>
    <row r="22" spans="1:24" s="23" customFormat="1" ht="41.25" customHeight="1">
      <c r="A22" s="54"/>
      <c r="B22" s="63" t="s">
        <v>127</v>
      </c>
      <c r="C22" s="58"/>
      <c r="D22" s="58"/>
      <c r="E22" s="59"/>
      <c r="F22" s="60">
        <f t="shared" si="10"/>
        <v>500</v>
      </c>
      <c r="G22" s="60"/>
      <c r="H22" s="60">
        <f>H19</f>
        <v>500</v>
      </c>
      <c r="I22" s="60"/>
      <c r="J22" s="60"/>
      <c r="K22" s="60"/>
      <c r="L22" s="69">
        <f t="shared" si="11"/>
        <v>0</v>
      </c>
      <c r="M22" s="55"/>
      <c r="N22" s="55"/>
      <c r="O22" s="55"/>
      <c r="P22" s="56"/>
      <c r="Q22" s="56"/>
      <c r="R22" s="56"/>
      <c r="S22" s="56"/>
      <c r="T22" s="56"/>
      <c r="U22" s="56"/>
      <c r="V22" s="56"/>
      <c r="W22" s="56"/>
      <c r="X22" s="9"/>
    </row>
    <row r="23" spans="1:24" ht="102">
      <c r="A23" s="19" t="s">
        <v>20</v>
      </c>
      <c r="B23" s="16" t="s">
        <v>21</v>
      </c>
      <c r="C23" s="20" t="s">
        <v>22</v>
      </c>
      <c r="D23" s="20" t="s">
        <v>23</v>
      </c>
      <c r="E23" s="21"/>
      <c r="F23" s="24">
        <f>SUM(G23:L23)</f>
        <v>37338</v>
      </c>
      <c r="G23" s="24">
        <f>G24+G28+G32+G36+G40</f>
        <v>0</v>
      </c>
      <c r="H23" s="24">
        <f t="shared" ref="H23:M23" si="12">H24+H28+H32+H36+H40</f>
        <v>900</v>
      </c>
      <c r="I23" s="24">
        <f t="shared" si="12"/>
        <v>2422</v>
      </c>
      <c r="J23" s="24">
        <f t="shared" si="12"/>
        <v>2422</v>
      </c>
      <c r="K23" s="24">
        <f t="shared" si="12"/>
        <v>2422</v>
      </c>
      <c r="L23" s="24">
        <f t="shared" si="12"/>
        <v>29172</v>
      </c>
      <c r="M23" s="24">
        <f t="shared" si="12"/>
        <v>2422</v>
      </c>
      <c r="N23" s="24">
        <f t="shared" ref="N23" si="13">N24+N28+N32+N36+N40</f>
        <v>2900</v>
      </c>
      <c r="O23" s="24">
        <f t="shared" ref="O23" si="14">O24+O28+O32+O36+O40</f>
        <v>0</v>
      </c>
      <c r="P23" s="24">
        <f t="shared" ref="P23" si="15">P24+P28+P32+P36+P40</f>
        <v>0</v>
      </c>
      <c r="Q23" s="24">
        <f t="shared" ref="Q23" si="16">Q24+Q28+Q32+Q36+Q40</f>
        <v>0</v>
      </c>
      <c r="R23" s="24">
        <f t="shared" ref="R23" si="17">R24+R28+R32+R36+R40</f>
        <v>0</v>
      </c>
      <c r="S23" s="24">
        <f t="shared" ref="S23" si="18">S24+S28+S32+S36+S40</f>
        <v>4770</v>
      </c>
      <c r="T23" s="24">
        <f t="shared" ref="T23" si="19">T24+T28+T32+T36+T40</f>
        <v>4770</v>
      </c>
      <c r="U23" s="24">
        <f t="shared" ref="U23" si="20">U24+U28+U32+U36+U40</f>
        <v>4770</v>
      </c>
      <c r="V23" s="24">
        <f t="shared" ref="V23" si="21">V24+V28+V32+V36+V40</f>
        <v>4770</v>
      </c>
      <c r="W23" s="24">
        <f t="shared" ref="W23" si="22">W24+W28+W32+W36+W40</f>
        <v>4770</v>
      </c>
      <c r="X23" s="20" t="s">
        <v>23</v>
      </c>
    </row>
    <row r="24" spans="1:24" ht="160.5" customHeight="1">
      <c r="A24" s="6" t="s">
        <v>24</v>
      </c>
      <c r="B24" s="2" t="s">
        <v>70</v>
      </c>
      <c r="C24" s="3" t="s">
        <v>25</v>
      </c>
      <c r="D24" s="3" t="s">
        <v>26</v>
      </c>
      <c r="E24" s="5" t="s">
        <v>71</v>
      </c>
      <c r="F24" s="38">
        <f>SUM(H24:L24)</f>
        <v>2900</v>
      </c>
      <c r="G24" s="28"/>
      <c r="H24" s="28"/>
      <c r="I24" s="28"/>
      <c r="J24" s="28"/>
      <c r="K24" s="28"/>
      <c r="L24" s="38">
        <f t="shared" si="2"/>
        <v>2900</v>
      </c>
      <c r="M24" s="28"/>
      <c r="N24" s="28">
        <v>2900</v>
      </c>
      <c r="O24" s="28"/>
      <c r="P24" s="33"/>
      <c r="Q24" s="33"/>
      <c r="R24" s="33"/>
      <c r="S24" s="33"/>
      <c r="T24" s="33"/>
      <c r="U24" s="33"/>
      <c r="V24" s="33"/>
      <c r="W24" s="33"/>
      <c r="X24" s="3" t="s">
        <v>27</v>
      </c>
    </row>
    <row r="25" spans="1:24" ht="38.25">
      <c r="A25" s="6"/>
      <c r="B25" s="63" t="s">
        <v>125</v>
      </c>
      <c r="C25" s="58"/>
      <c r="D25" s="58"/>
      <c r="E25" s="59"/>
      <c r="F25" s="60">
        <f>SUM(G25:L25)</f>
        <v>0</v>
      </c>
      <c r="G25" s="60"/>
      <c r="H25" s="60"/>
      <c r="I25" s="60"/>
      <c r="J25" s="60"/>
      <c r="K25" s="60"/>
      <c r="L25" s="69">
        <f>SUM(M25:W25)</f>
        <v>0</v>
      </c>
      <c r="M25" s="28"/>
      <c r="N25" s="28"/>
      <c r="O25" s="28"/>
      <c r="P25" s="33"/>
      <c r="Q25" s="33"/>
      <c r="R25" s="33"/>
      <c r="S25" s="33"/>
      <c r="T25" s="33"/>
      <c r="U25" s="33"/>
      <c r="V25" s="33"/>
      <c r="W25" s="33"/>
      <c r="X25" s="3"/>
    </row>
    <row r="26" spans="1:24" ht="25.5">
      <c r="A26" s="6"/>
      <c r="B26" s="63" t="s">
        <v>126</v>
      </c>
      <c r="C26" s="58"/>
      <c r="D26" s="58"/>
      <c r="E26" s="59"/>
      <c r="F26" s="60">
        <f t="shared" ref="F26:F27" si="23">SUM(G26:L26)</f>
        <v>200</v>
      </c>
      <c r="G26" s="60"/>
      <c r="H26" s="60"/>
      <c r="I26" s="60"/>
      <c r="J26" s="60"/>
      <c r="K26" s="60"/>
      <c r="L26" s="69">
        <f t="shared" ref="L26:L27" si="24">SUM(M26:W26)</f>
        <v>200</v>
      </c>
      <c r="M26" s="28"/>
      <c r="N26" s="28">
        <f>'[1]ВС ИС'!$J$31</f>
        <v>200</v>
      </c>
      <c r="O26" s="28"/>
      <c r="P26" s="33"/>
      <c r="Q26" s="33"/>
      <c r="R26" s="33"/>
      <c r="S26" s="33"/>
      <c r="T26" s="33"/>
      <c r="U26" s="33"/>
      <c r="V26" s="33"/>
      <c r="W26" s="33"/>
      <c r="X26" s="3"/>
    </row>
    <row r="27" spans="1:24" ht="25.5">
      <c r="A27" s="6"/>
      <c r="B27" s="63" t="s">
        <v>127</v>
      </c>
      <c r="C27" s="58"/>
      <c r="D27" s="58"/>
      <c r="E27" s="59"/>
      <c r="F27" s="60">
        <f t="shared" si="23"/>
        <v>2700</v>
      </c>
      <c r="G27" s="60"/>
      <c r="H27" s="60"/>
      <c r="I27" s="60"/>
      <c r="J27" s="60"/>
      <c r="K27" s="60"/>
      <c r="L27" s="69">
        <f t="shared" si="24"/>
        <v>2700</v>
      </c>
      <c r="M27" s="28"/>
      <c r="N27" s="28">
        <f>N24-N26</f>
        <v>2700</v>
      </c>
      <c r="O27" s="28"/>
      <c r="P27" s="33"/>
      <c r="Q27" s="33"/>
      <c r="R27" s="33"/>
      <c r="S27" s="33"/>
      <c r="T27" s="33"/>
      <c r="U27" s="33"/>
      <c r="V27" s="33"/>
      <c r="W27" s="33"/>
      <c r="X27" s="3"/>
    </row>
    <row r="28" spans="1:24" ht="114.75">
      <c r="A28" s="6" t="s">
        <v>28</v>
      </c>
      <c r="B28" s="7" t="s">
        <v>73</v>
      </c>
      <c r="C28" s="3" t="s">
        <v>22</v>
      </c>
      <c r="D28" s="3" t="s">
        <v>23</v>
      </c>
      <c r="E28" s="8" t="s">
        <v>72</v>
      </c>
      <c r="F28" s="38">
        <f t="shared" ref="F28:F40" si="25">SUM(H28:L28)</f>
        <v>9688</v>
      </c>
      <c r="G28" s="28"/>
      <c r="H28" s="28"/>
      <c r="I28" s="28">
        <v>2422</v>
      </c>
      <c r="J28" s="28">
        <v>2422</v>
      </c>
      <c r="K28" s="28">
        <v>2422</v>
      </c>
      <c r="L28" s="38">
        <f t="shared" si="2"/>
        <v>2422</v>
      </c>
      <c r="M28" s="28">
        <v>2422</v>
      </c>
      <c r="N28" s="28"/>
      <c r="O28" s="28"/>
      <c r="P28" s="28"/>
      <c r="Q28" s="28"/>
      <c r="R28" s="28"/>
      <c r="S28" s="28"/>
      <c r="T28" s="28"/>
      <c r="U28" s="33"/>
      <c r="V28" s="33"/>
      <c r="W28" s="33"/>
      <c r="X28" s="3" t="s">
        <v>60</v>
      </c>
    </row>
    <row r="29" spans="1:24" ht="38.25">
      <c r="A29" s="6"/>
      <c r="B29" s="63" t="s">
        <v>125</v>
      </c>
      <c r="C29" s="58"/>
      <c r="D29" s="58"/>
      <c r="E29" s="59"/>
      <c r="F29" s="60">
        <f>SUM(G29:L29)</f>
        <v>0</v>
      </c>
      <c r="G29" s="60"/>
      <c r="H29" s="60"/>
      <c r="I29" s="60"/>
      <c r="J29" s="60"/>
      <c r="K29" s="60"/>
      <c r="L29" s="69">
        <f>SUM(M29:W29)</f>
        <v>0</v>
      </c>
      <c r="M29" s="28"/>
      <c r="N29" s="28"/>
      <c r="O29" s="28"/>
      <c r="P29" s="33"/>
      <c r="Q29" s="33"/>
      <c r="R29" s="33"/>
      <c r="S29" s="33"/>
      <c r="T29" s="33"/>
      <c r="U29" s="33"/>
      <c r="V29" s="33"/>
      <c r="W29" s="33"/>
      <c r="X29" s="3"/>
    </row>
    <row r="30" spans="1:24" ht="25.5">
      <c r="A30" s="6"/>
      <c r="B30" s="63" t="s">
        <v>126</v>
      </c>
      <c r="C30" s="58"/>
      <c r="D30" s="58"/>
      <c r="E30" s="59"/>
      <c r="F30" s="60">
        <f t="shared" ref="F30:F31" si="26">SUM(G30:L30)</f>
        <v>800</v>
      </c>
      <c r="G30" s="60"/>
      <c r="H30" s="60"/>
      <c r="I30" s="60">
        <f>'[1]ВС ИС'!F31</f>
        <v>200</v>
      </c>
      <c r="J30" s="60">
        <f>'[1]ВС ИС'!G31</f>
        <v>200</v>
      </c>
      <c r="K30" s="60">
        <f>'[1]ВС ИС'!H31</f>
        <v>200</v>
      </c>
      <c r="L30" s="69">
        <f t="shared" ref="L30:L31" si="27">SUM(M30:W30)</f>
        <v>200</v>
      </c>
      <c r="M30" s="28">
        <f>'[1]ВС ИС'!$I$31</f>
        <v>200</v>
      </c>
      <c r="N30" s="28"/>
      <c r="O30" s="28"/>
      <c r="P30" s="33"/>
      <c r="Q30" s="33"/>
      <c r="R30" s="33"/>
      <c r="S30" s="33"/>
      <c r="T30" s="33"/>
      <c r="U30" s="33"/>
      <c r="V30" s="33"/>
      <c r="W30" s="33"/>
      <c r="X30" s="3"/>
    </row>
    <row r="31" spans="1:24" ht="25.5">
      <c r="A31" s="6"/>
      <c r="B31" s="63" t="s">
        <v>127</v>
      </c>
      <c r="C31" s="58"/>
      <c r="D31" s="58"/>
      <c r="E31" s="59"/>
      <c r="F31" s="60">
        <f t="shared" si="26"/>
        <v>8888</v>
      </c>
      <c r="G31" s="60"/>
      <c r="H31" s="60"/>
      <c r="I31" s="104">
        <f t="shared" ref="I31:K31" si="28">I28-I30</f>
        <v>2222</v>
      </c>
      <c r="J31" s="104">
        <f t="shared" si="28"/>
        <v>2222</v>
      </c>
      <c r="K31" s="104">
        <f t="shared" si="28"/>
        <v>2222</v>
      </c>
      <c r="L31" s="69">
        <f t="shared" si="27"/>
        <v>2222</v>
      </c>
      <c r="M31" s="104">
        <f>M28-M30</f>
        <v>2222</v>
      </c>
      <c r="N31" s="28"/>
      <c r="O31" s="28"/>
      <c r="P31" s="33"/>
      <c r="Q31" s="33"/>
      <c r="R31" s="33"/>
      <c r="S31" s="33"/>
      <c r="T31" s="33"/>
      <c r="U31" s="33"/>
      <c r="V31" s="33"/>
      <c r="W31" s="33"/>
      <c r="X31" s="3"/>
    </row>
    <row r="32" spans="1:24" ht="178.5">
      <c r="A32" s="6" t="s">
        <v>105</v>
      </c>
      <c r="B32" s="7" t="s">
        <v>106</v>
      </c>
      <c r="C32" s="3" t="s">
        <v>25</v>
      </c>
      <c r="D32" s="3" t="s">
        <v>26</v>
      </c>
      <c r="E32" s="8" t="s">
        <v>107</v>
      </c>
      <c r="F32" s="38">
        <f t="shared" si="25"/>
        <v>23850</v>
      </c>
      <c r="G32" s="28"/>
      <c r="H32" s="28"/>
      <c r="I32" s="28"/>
      <c r="J32" s="28"/>
      <c r="K32" s="28"/>
      <c r="L32" s="38">
        <f t="shared" si="2"/>
        <v>23850</v>
      </c>
      <c r="M32" s="28"/>
      <c r="N32" s="28"/>
      <c r="O32" s="28"/>
      <c r="P32" s="28"/>
      <c r="Q32" s="28"/>
      <c r="R32" s="28"/>
      <c r="S32" s="33">
        <v>4770</v>
      </c>
      <c r="T32" s="33">
        <v>4770</v>
      </c>
      <c r="U32" s="33">
        <v>4770</v>
      </c>
      <c r="V32" s="33">
        <v>4770</v>
      </c>
      <c r="W32" s="33">
        <v>4770</v>
      </c>
      <c r="X32" s="3"/>
    </row>
    <row r="33" spans="1:24" ht="38.25">
      <c r="A33" s="6"/>
      <c r="B33" s="63" t="s">
        <v>125</v>
      </c>
      <c r="C33" s="58"/>
      <c r="D33" s="58"/>
      <c r="E33" s="59"/>
      <c r="F33" s="60">
        <f>SUM(G33:L33)</f>
        <v>23850</v>
      </c>
      <c r="G33" s="60"/>
      <c r="H33" s="60"/>
      <c r="I33" s="60"/>
      <c r="J33" s="60"/>
      <c r="K33" s="60"/>
      <c r="L33" s="69">
        <f>SUM(M33:W33)</f>
        <v>23850</v>
      </c>
      <c r="M33" s="28"/>
      <c r="N33" s="28"/>
      <c r="O33" s="28"/>
      <c r="P33" s="28"/>
      <c r="Q33" s="28"/>
      <c r="R33" s="28"/>
      <c r="S33" s="33">
        <f>S32</f>
        <v>4770</v>
      </c>
      <c r="T33" s="33">
        <f t="shared" ref="T33:W33" si="29">T32</f>
        <v>4770</v>
      </c>
      <c r="U33" s="33">
        <f t="shared" si="29"/>
        <v>4770</v>
      </c>
      <c r="V33" s="33">
        <f t="shared" si="29"/>
        <v>4770</v>
      </c>
      <c r="W33" s="33">
        <f t="shared" si="29"/>
        <v>4770</v>
      </c>
      <c r="X33" s="3"/>
    </row>
    <row r="34" spans="1:24" ht="25.5">
      <c r="A34" s="6"/>
      <c r="B34" s="63" t="s">
        <v>126</v>
      </c>
      <c r="C34" s="58"/>
      <c r="D34" s="58"/>
      <c r="E34" s="59"/>
      <c r="F34" s="60">
        <f t="shared" ref="F34:F35" si="30">SUM(G34:L34)</f>
        <v>0</v>
      </c>
      <c r="G34" s="60"/>
      <c r="H34" s="60"/>
      <c r="I34" s="60"/>
      <c r="J34" s="60"/>
      <c r="K34" s="60"/>
      <c r="L34" s="69">
        <f t="shared" ref="L34:L35" si="31">SUM(M34:W34)</f>
        <v>0</v>
      </c>
      <c r="M34" s="28"/>
      <c r="N34" s="28"/>
      <c r="O34" s="28"/>
      <c r="P34" s="28"/>
      <c r="Q34" s="28"/>
      <c r="R34" s="28"/>
      <c r="S34" s="33"/>
      <c r="T34" s="33"/>
      <c r="U34" s="33"/>
      <c r="V34" s="33"/>
      <c r="W34" s="33"/>
      <c r="X34" s="3"/>
    </row>
    <row r="35" spans="1:24" ht="25.5">
      <c r="A35" s="6"/>
      <c r="B35" s="63" t="s">
        <v>127</v>
      </c>
      <c r="C35" s="58"/>
      <c r="D35" s="58"/>
      <c r="E35" s="59"/>
      <c r="F35" s="60">
        <f t="shared" si="30"/>
        <v>0</v>
      </c>
      <c r="G35" s="60"/>
      <c r="H35" s="60"/>
      <c r="I35" s="60"/>
      <c r="J35" s="60"/>
      <c r="K35" s="60"/>
      <c r="L35" s="69">
        <f t="shared" si="31"/>
        <v>0</v>
      </c>
      <c r="M35" s="28"/>
      <c r="N35" s="28"/>
      <c r="O35" s="28"/>
      <c r="P35" s="28"/>
      <c r="Q35" s="28"/>
      <c r="R35" s="28"/>
      <c r="S35" s="33"/>
      <c r="T35" s="33"/>
      <c r="U35" s="33"/>
      <c r="V35" s="33"/>
      <c r="W35" s="33"/>
      <c r="X35" s="3"/>
    </row>
    <row r="36" spans="1:24" s="23" customFormat="1" ht="57" customHeight="1">
      <c r="A36" s="64" t="s">
        <v>113</v>
      </c>
      <c r="B36" s="7" t="s">
        <v>114</v>
      </c>
      <c r="C36" s="47" t="s">
        <v>115</v>
      </c>
      <c r="D36" s="47" t="s">
        <v>116</v>
      </c>
      <c r="E36" s="8" t="s">
        <v>121</v>
      </c>
      <c r="F36" s="38">
        <f t="shared" si="25"/>
        <v>450</v>
      </c>
      <c r="G36" s="35"/>
      <c r="H36" s="35">
        <v>450</v>
      </c>
      <c r="I36" s="35"/>
      <c r="J36" s="35"/>
      <c r="K36" s="35"/>
      <c r="L36" s="38">
        <f t="shared" si="2"/>
        <v>0</v>
      </c>
      <c r="M36" s="35"/>
      <c r="N36" s="35"/>
      <c r="O36" s="35"/>
      <c r="P36" s="35"/>
      <c r="Q36" s="35"/>
      <c r="R36" s="35"/>
      <c r="S36" s="66"/>
      <c r="T36" s="66"/>
      <c r="U36" s="66"/>
      <c r="V36" s="66"/>
      <c r="W36" s="66"/>
      <c r="X36" s="47" t="s">
        <v>116</v>
      </c>
    </row>
    <row r="37" spans="1:24" s="23" customFormat="1" ht="57" customHeight="1">
      <c r="A37" s="64"/>
      <c r="B37" s="63" t="s">
        <v>125</v>
      </c>
      <c r="C37" s="58"/>
      <c r="D37" s="58"/>
      <c r="E37" s="59"/>
      <c r="F37" s="60">
        <f>SUM(G37:L37)</f>
        <v>450</v>
      </c>
      <c r="G37" s="60"/>
      <c r="H37" s="60">
        <f>H36</f>
        <v>450</v>
      </c>
      <c r="I37" s="60"/>
      <c r="J37" s="60"/>
      <c r="K37" s="60"/>
      <c r="L37" s="69">
        <f>SUM(M37:W37)</f>
        <v>0</v>
      </c>
      <c r="M37" s="35"/>
      <c r="N37" s="35"/>
      <c r="O37" s="35"/>
      <c r="P37" s="35"/>
      <c r="Q37" s="35"/>
      <c r="R37" s="35"/>
      <c r="S37" s="66"/>
      <c r="T37" s="66"/>
      <c r="U37" s="66"/>
      <c r="V37" s="66"/>
      <c r="W37" s="66"/>
      <c r="X37" s="47"/>
    </row>
    <row r="38" spans="1:24" s="23" customFormat="1" ht="57" customHeight="1">
      <c r="A38" s="64"/>
      <c r="B38" s="63" t="s">
        <v>126</v>
      </c>
      <c r="C38" s="58"/>
      <c r="D38" s="58"/>
      <c r="E38" s="59"/>
      <c r="F38" s="60">
        <f t="shared" ref="F38:F39" si="32">SUM(G38:L38)</f>
        <v>0</v>
      </c>
      <c r="G38" s="60"/>
      <c r="H38" s="60"/>
      <c r="I38" s="60"/>
      <c r="J38" s="60"/>
      <c r="K38" s="60"/>
      <c r="L38" s="69">
        <f t="shared" ref="L38:L39" si="33">SUM(M38:W38)</f>
        <v>0</v>
      </c>
      <c r="M38" s="35"/>
      <c r="N38" s="35"/>
      <c r="O38" s="35"/>
      <c r="P38" s="35"/>
      <c r="Q38" s="35"/>
      <c r="R38" s="35"/>
      <c r="S38" s="66"/>
      <c r="T38" s="66"/>
      <c r="U38" s="66"/>
      <c r="V38" s="66"/>
      <c r="W38" s="66"/>
      <c r="X38" s="47"/>
    </row>
    <row r="39" spans="1:24" s="23" customFormat="1" ht="57" customHeight="1">
      <c r="A39" s="64"/>
      <c r="B39" s="63" t="s">
        <v>127</v>
      </c>
      <c r="C39" s="58"/>
      <c r="D39" s="58"/>
      <c r="E39" s="59"/>
      <c r="F39" s="60">
        <f t="shared" si="32"/>
        <v>0</v>
      </c>
      <c r="G39" s="60"/>
      <c r="H39" s="60"/>
      <c r="I39" s="60"/>
      <c r="J39" s="60"/>
      <c r="K39" s="60"/>
      <c r="L39" s="69">
        <f t="shared" si="33"/>
        <v>0</v>
      </c>
      <c r="M39" s="35"/>
      <c r="N39" s="35"/>
      <c r="O39" s="35"/>
      <c r="P39" s="35"/>
      <c r="Q39" s="35"/>
      <c r="R39" s="35"/>
      <c r="S39" s="66"/>
      <c r="T39" s="66"/>
      <c r="U39" s="66"/>
      <c r="V39" s="66"/>
      <c r="W39" s="66"/>
      <c r="X39" s="47"/>
    </row>
    <row r="40" spans="1:24" s="23" customFormat="1" ht="60.75" customHeight="1">
      <c r="A40" s="64" t="s">
        <v>117</v>
      </c>
      <c r="B40" s="7" t="s">
        <v>118</v>
      </c>
      <c r="C40" s="47" t="s">
        <v>119</v>
      </c>
      <c r="D40" s="47" t="s">
        <v>120</v>
      </c>
      <c r="E40" s="8" t="s">
        <v>121</v>
      </c>
      <c r="F40" s="38">
        <f t="shared" si="25"/>
        <v>450</v>
      </c>
      <c r="G40" s="35"/>
      <c r="H40" s="35">
        <v>450</v>
      </c>
      <c r="I40" s="35"/>
      <c r="J40" s="35"/>
      <c r="K40" s="35"/>
      <c r="L40" s="38">
        <f t="shared" si="2"/>
        <v>0</v>
      </c>
      <c r="M40" s="35"/>
      <c r="N40" s="35"/>
      <c r="O40" s="35"/>
      <c r="P40" s="35"/>
      <c r="Q40" s="35"/>
      <c r="R40" s="35"/>
      <c r="S40" s="66"/>
      <c r="T40" s="66"/>
      <c r="U40" s="66"/>
      <c r="V40" s="66"/>
      <c r="W40" s="66"/>
      <c r="X40" s="47" t="s">
        <v>120</v>
      </c>
    </row>
    <row r="41" spans="1:24" s="23" customFormat="1" ht="60.75" customHeight="1">
      <c r="A41" s="64"/>
      <c r="B41" s="63" t="s">
        <v>125</v>
      </c>
      <c r="C41" s="58"/>
      <c r="D41" s="58"/>
      <c r="E41" s="59"/>
      <c r="F41" s="60">
        <f>SUM(G41:L41)</f>
        <v>450</v>
      </c>
      <c r="G41" s="60"/>
      <c r="H41" s="60">
        <f>H40</f>
        <v>450</v>
      </c>
      <c r="I41" s="60"/>
      <c r="J41" s="60"/>
      <c r="K41" s="60"/>
      <c r="L41" s="69">
        <f>SUM(M41:W41)</f>
        <v>0</v>
      </c>
      <c r="M41" s="35"/>
      <c r="N41" s="35"/>
      <c r="O41" s="35"/>
      <c r="P41" s="35"/>
      <c r="Q41" s="35"/>
      <c r="R41" s="35"/>
      <c r="S41" s="66"/>
      <c r="T41" s="66"/>
      <c r="U41" s="66"/>
      <c r="V41" s="66"/>
      <c r="W41" s="66"/>
      <c r="X41" s="47"/>
    </row>
    <row r="42" spans="1:24" s="23" customFormat="1" ht="60.75" customHeight="1">
      <c r="A42" s="64"/>
      <c r="B42" s="63" t="s">
        <v>126</v>
      </c>
      <c r="C42" s="58"/>
      <c r="D42" s="58"/>
      <c r="E42" s="59"/>
      <c r="F42" s="60">
        <f t="shared" ref="F42:F43" si="34">SUM(G42:L42)</f>
        <v>0</v>
      </c>
      <c r="G42" s="60"/>
      <c r="H42" s="60"/>
      <c r="I42" s="60"/>
      <c r="J42" s="60"/>
      <c r="K42" s="60"/>
      <c r="L42" s="69">
        <f t="shared" ref="L42:L43" si="35">SUM(M42:W42)</f>
        <v>0</v>
      </c>
      <c r="M42" s="35"/>
      <c r="N42" s="35"/>
      <c r="O42" s="35"/>
      <c r="P42" s="35"/>
      <c r="Q42" s="35"/>
      <c r="R42" s="35"/>
      <c r="S42" s="66"/>
      <c r="T42" s="66"/>
      <c r="U42" s="66"/>
      <c r="V42" s="66"/>
      <c r="W42" s="66"/>
      <c r="X42" s="47"/>
    </row>
    <row r="43" spans="1:24" s="23" customFormat="1" ht="60.75" customHeight="1">
      <c r="A43" s="64"/>
      <c r="B43" s="63" t="s">
        <v>127</v>
      </c>
      <c r="C43" s="58"/>
      <c r="D43" s="58"/>
      <c r="E43" s="59"/>
      <c r="F43" s="60">
        <f t="shared" si="34"/>
        <v>0</v>
      </c>
      <c r="G43" s="60"/>
      <c r="H43" s="60"/>
      <c r="I43" s="60"/>
      <c r="J43" s="60"/>
      <c r="K43" s="60"/>
      <c r="L43" s="69">
        <f t="shared" si="35"/>
        <v>0</v>
      </c>
      <c r="M43" s="35"/>
      <c r="N43" s="35"/>
      <c r="O43" s="35"/>
      <c r="P43" s="35"/>
      <c r="Q43" s="35"/>
      <c r="R43" s="35"/>
      <c r="S43" s="66"/>
      <c r="T43" s="66"/>
      <c r="U43" s="66"/>
      <c r="V43" s="66"/>
      <c r="W43" s="66"/>
      <c r="X43" s="47"/>
    </row>
    <row r="44" spans="1:24" ht="127.5">
      <c r="A44" s="19" t="s">
        <v>29</v>
      </c>
      <c r="B44" s="16" t="s">
        <v>51</v>
      </c>
      <c r="C44" s="16" t="s">
        <v>52</v>
      </c>
      <c r="D44" s="16" t="s">
        <v>31</v>
      </c>
      <c r="E44" s="18"/>
      <c r="F44" s="46">
        <f>SUM(G44:L44)</f>
        <v>1750</v>
      </c>
      <c r="G44" s="24">
        <f>G45+G49+G53</f>
        <v>0</v>
      </c>
      <c r="H44" s="24">
        <f t="shared" ref="H44:W44" si="36">H45+H49+H53</f>
        <v>150</v>
      </c>
      <c r="I44" s="24">
        <f t="shared" si="36"/>
        <v>300</v>
      </c>
      <c r="J44" s="24">
        <f t="shared" si="36"/>
        <v>300</v>
      </c>
      <c r="K44" s="24">
        <f t="shared" si="36"/>
        <v>1000</v>
      </c>
      <c r="L44" s="24">
        <f t="shared" si="36"/>
        <v>0</v>
      </c>
      <c r="M44" s="24">
        <f t="shared" si="36"/>
        <v>0</v>
      </c>
      <c r="N44" s="24">
        <f t="shared" si="36"/>
        <v>0</v>
      </c>
      <c r="O44" s="24">
        <f t="shared" si="36"/>
        <v>0</v>
      </c>
      <c r="P44" s="24">
        <f t="shared" si="36"/>
        <v>0</v>
      </c>
      <c r="Q44" s="24">
        <f t="shared" si="36"/>
        <v>0</v>
      </c>
      <c r="R44" s="24">
        <f t="shared" si="36"/>
        <v>0</v>
      </c>
      <c r="S44" s="24">
        <f t="shared" si="36"/>
        <v>0</v>
      </c>
      <c r="T44" s="24">
        <f t="shared" si="36"/>
        <v>0</v>
      </c>
      <c r="U44" s="24">
        <f t="shared" si="36"/>
        <v>0</v>
      </c>
      <c r="V44" s="24">
        <f t="shared" si="36"/>
        <v>0</v>
      </c>
      <c r="W44" s="24">
        <f t="shared" si="36"/>
        <v>0</v>
      </c>
      <c r="X44" s="16" t="s">
        <v>31</v>
      </c>
    </row>
    <row r="45" spans="1:24" ht="89.25">
      <c r="A45" s="6" t="s">
        <v>32</v>
      </c>
      <c r="B45" s="7" t="s">
        <v>74</v>
      </c>
      <c r="C45" s="9" t="s">
        <v>33</v>
      </c>
      <c r="D45" s="3" t="s">
        <v>34</v>
      </c>
      <c r="E45" s="5" t="s">
        <v>35</v>
      </c>
      <c r="F45" s="36">
        <f>SUM(G45:L45)</f>
        <v>150</v>
      </c>
      <c r="G45" s="26"/>
      <c r="H45" s="28">
        <v>150</v>
      </c>
      <c r="I45" s="34"/>
      <c r="J45" s="35"/>
      <c r="K45" s="35"/>
      <c r="L45" s="38">
        <f t="shared" si="2"/>
        <v>0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" t="s">
        <v>36</v>
      </c>
    </row>
    <row r="46" spans="1:24" ht="38.25">
      <c r="A46" s="6"/>
      <c r="B46" s="63" t="s">
        <v>125</v>
      </c>
      <c r="C46" s="58"/>
      <c r="D46" s="58"/>
      <c r="E46" s="59"/>
      <c r="F46" s="60">
        <f>SUM(G46:L46)</f>
        <v>150</v>
      </c>
      <c r="G46" s="60"/>
      <c r="H46" s="60">
        <f>H45</f>
        <v>150</v>
      </c>
      <c r="I46" s="60"/>
      <c r="J46" s="60"/>
      <c r="K46" s="60"/>
      <c r="L46" s="69">
        <f>SUM(M46:W46)</f>
        <v>0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"/>
    </row>
    <row r="47" spans="1:24" ht="25.5">
      <c r="A47" s="6"/>
      <c r="B47" s="63" t="s">
        <v>126</v>
      </c>
      <c r="C47" s="58"/>
      <c r="D47" s="58"/>
      <c r="E47" s="59"/>
      <c r="F47" s="60">
        <f t="shared" ref="F47:F48" si="37">SUM(G47:L47)</f>
        <v>0</v>
      </c>
      <c r="G47" s="60"/>
      <c r="H47" s="60"/>
      <c r="I47" s="60"/>
      <c r="J47" s="60"/>
      <c r="K47" s="60"/>
      <c r="L47" s="69">
        <f t="shared" ref="L47:L48" si="38">SUM(M47:W47)</f>
        <v>0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"/>
    </row>
    <row r="48" spans="1:24" ht="25.5">
      <c r="A48" s="6"/>
      <c r="B48" s="63" t="s">
        <v>127</v>
      </c>
      <c r="C48" s="58"/>
      <c r="D48" s="58"/>
      <c r="E48" s="59"/>
      <c r="F48" s="60">
        <f t="shared" si="37"/>
        <v>0</v>
      </c>
      <c r="G48" s="60"/>
      <c r="H48" s="60"/>
      <c r="I48" s="60"/>
      <c r="J48" s="60"/>
      <c r="K48" s="60"/>
      <c r="L48" s="69">
        <f t="shared" si="38"/>
        <v>0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"/>
    </row>
    <row r="49" spans="1:24" ht="89.25">
      <c r="A49" s="6" t="s">
        <v>37</v>
      </c>
      <c r="B49" s="10" t="s">
        <v>75</v>
      </c>
      <c r="C49" s="13" t="s">
        <v>38</v>
      </c>
      <c r="D49" s="13" t="s">
        <v>39</v>
      </c>
      <c r="E49" s="11" t="s">
        <v>40</v>
      </c>
      <c r="F49" s="36">
        <f t="shared" ref="F49:F53" si="39">SUM(G49:L49)</f>
        <v>600</v>
      </c>
      <c r="G49" s="26"/>
      <c r="H49" s="28"/>
      <c r="I49" s="35">
        <v>300</v>
      </c>
      <c r="J49" s="35">
        <v>300</v>
      </c>
      <c r="K49" s="35"/>
      <c r="L49" s="38">
        <f t="shared" si="2"/>
        <v>0</v>
      </c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13" t="s">
        <v>59</v>
      </c>
    </row>
    <row r="50" spans="1:24" ht="38.25">
      <c r="A50" s="6"/>
      <c r="B50" s="63" t="s">
        <v>125</v>
      </c>
      <c r="C50" s="58"/>
      <c r="D50" s="58"/>
      <c r="E50" s="59"/>
      <c r="F50" s="60">
        <f>SUM(G50:L50)</f>
        <v>600</v>
      </c>
      <c r="G50" s="60"/>
      <c r="H50" s="60"/>
      <c r="I50" s="60">
        <f>I49</f>
        <v>300</v>
      </c>
      <c r="J50" s="60">
        <f>J49</f>
        <v>300</v>
      </c>
      <c r="K50" s="60"/>
      <c r="L50" s="69">
        <f>SUM(M50:W50)</f>
        <v>0</v>
      </c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13"/>
    </row>
    <row r="51" spans="1:24" ht="25.5">
      <c r="A51" s="6"/>
      <c r="B51" s="63" t="s">
        <v>126</v>
      </c>
      <c r="C51" s="58"/>
      <c r="D51" s="58"/>
      <c r="E51" s="59"/>
      <c r="F51" s="60">
        <f t="shared" ref="F51:F52" si="40">SUM(G51:L51)</f>
        <v>0</v>
      </c>
      <c r="G51" s="60"/>
      <c r="H51" s="60"/>
      <c r="I51" s="60"/>
      <c r="J51" s="60"/>
      <c r="K51" s="60"/>
      <c r="L51" s="69">
        <f t="shared" ref="L51:L52" si="41">SUM(M51:W51)</f>
        <v>0</v>
      </c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13"/>
    </row>
    <row r="52" spans="1:24" ht="25.5">
      <c r="A52" s="6"/>
      <c r="B52" s="63" t="s">
        <v>127</v>
      </c>
      <c r="C52" s="57"/>
      <c r="D52" s="57"/>
      <c r="E52" s="59"/>
      <c r="F52" s="60">
        <f t="shared" si="40"/>
        <v>0</v>
      </c>
      <c r="G52" s="60"/>
      <c r="H52" s="60"/>
      <c r="I52" s="60"/>
      <c r="J52" s="60"/>
      <c r="K52" s="60"/>
      <c r="L52" s="69">
        <f t="shared" si="41"/>
        <v>0</v>
      </c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13"/>
    </row>
    <row r="53" spans="1:24" ht="102">
      <c r="A53" s="6" t="s">
        <v>41</v>
      </c>
      <c r="B53" s="12" t="s">
        <v>76</v>
      </c>
      <c r="C53" s="13" t="s">
        <v>42</v>
      </c>
      <c r="D53" s="13" t="s">
        <v>43</v>
      </c>
      <c r="E53" s="11" t="s">
        <v>44</v>
      </c>
      <c r="F53" s="36">
        <f t="shared" si="39"/>
        <v>1000</v>
      </c>
      <c r="G53" s="26"/>
      <c r="H53" s="28"/>
      <c r="I53" s="35"/>
      <c r="J53" s="35"/>
      <c r="K53" s="35">
        <v>1000</v>
      </c>
      <c r="L53" s="35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13" t="s">
        <v>43</v>
      </c>
    </row>
    <row r="54" spans="1:24" ht="38.25">
      <c r="A54" s="6"/>
      <c r="B54" s="63" t="s">
        <v>125</v>
      </c>
      <c r="C54" s="58"/>
      <c r="D54" s="58"/>
      <c r="E54" s="59"/>
      <c r="F54" s="60">
        <f>SUM(G54:L54)</f>
        <v>0</v>
      </c>
      <c r="G54" s="60"/>
      <c r="H54" s="60"/>
      <c r="I54" s="60"/>
      <c r="J54" s="60"/>
      <c r="K54" s="60"/>
      <c r="L54" s="69">
        <f>SUM(M54:W54)</f>
        <v>0</v>
      </c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13"/>
    </row>
    <row r="55" spans="1:24" ht="25.5">
      <c r="A55" s="6"/>
      <c r="B55" s="63" t="s">
        <v>126</v>
      </c>
      <c r="C55" s="58"/>
      <c r="D55" s="58"/>
      <c r="E55" s="59"/>
      <c r="F55" s="60">
        <f t="shared" ref="F55:F56" si="42">SUM(G55:L55)</f>
        <v>0</v>
      </c>
      <c r="G55" s="60"/>
      <c r="H55" s="60"/>
      <c r="I55" s="60"/>
      <c r="J55" s="60"/>
      <c r="K55" s="60"/>
      <c r="L55" s="69">
        <f t="shared" ref="L55:L56" si="43">SUM(M55:W55)</f>
        <v>0</v>
      </c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13"/>
    </row>
    <row r="56" spans="1:24" ht="25.5">
      <c r="A56" s="6"/>
      <c r="B56" s="63" t="s">
        <v>127</v>
      </c>
      <c r="C56" s="58"/>
      <c r="D56" s="58"/>
      <c r="E56" s="59"/>
      <c r="F56" s="60">
        <f t="shared" si="42"/>
        <v>1000</v>
      </c>
      <c r="G56" s="60"/>
      <c r="H56" s="60"/>
      <c r="I56" s="60"/>
      <c r="J56" s="60"/>
      <c r="K56" s="60">
        <f>K53</f>
        <v>1000</v>
      </c>
      <c r="L56" s="69">
        <f t="shared" si="43"/>
        <v>0</v>
      </c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13"/>
    </row>
    <row r="57" spans="1:24" ht="38.25">
      <c r="A57" s="16">
        <v>4</v>
      </c>
      <c r="B57" s="16" t="s">
        <v>45</v>
      </c>
      <c r="C57" s="22"/>
      <c r="D57" s="22"/>
      <c r="E57" s="22"/>
      <c r="F57" s="24">
        <f>F44+F23+F6</f>
        <v>46988</v>
      </c>
      <c r="G57" s="24">
        <f t="shared" ref="G57:L57" si="44">G44+G23+G6</f>
        <v>0</v>
      </c>
      <c r="H57" s="24">
        <f t="shared" si="44"/>
        <v>4250</v>
      </c>
      <c r="I57" s="24">
        <f t="shared" si="44"/>
        <v>5422</v>
      </c>
      <c r="J57" s="24">
        <f t="shared" si="44"/>
        <v>4722</v>
      </c>
      <c r="K57" s="24">
        <f t="shared" si="44"/>
        <v>3422</v>
      </c>
      <c r="L57" s="24">
        <f t="shared" si="44"/>
        <v>29172</v>
      </c>
      <c r="M57" s="24">
        <f t="shared" ref="M57:W57" si="45">M44+M23+M6</f>
        <v>2422</v>
      </c>
      <c r="N57" s="24">
        <f t="shared" si="45"/>
        <v>2900</v>
      </c>
      <c r="O57" s="24">
        <f t="shared" si="45"/>
        <v>0</v>
      </c>
      <c r="P57" s="24">
        <f t="shared" si="45"/>
        <v>0</v>
      </c>
      <c r="Q57" s="24">
        <f t="shared" si="45"/>
        <v>0</v>
      </c>
      <c r="R57" s="24">
        <f t="shared" si="45"/>
        <v>0</v>
      </c>
      <c r="S57" s="24">
        <f t="shared" si="45"/>
        <v>4770</v>
      </c>
      <c r="T57" s="24">
        <f t="shared" si="45"/>
        <v>4770</v>
      </c>
      <c r="U57" s="24">
        <f t="shared" si="45"/>
        <v>4770</v>
      </c>
      <c r="V57" s="24">
        <f t="shared" si="45"/>
        <v>4770</v>
      </c>
      <c r="W57" s="24">
        <f t="shared" si="45"/>
        <v>4770</v>
      </c>
      <c r="X57" s="22"/>
    </row>
  </sheetData>
  <mergeCells count="10">
    <mergeCell ref="X2:X3"/>
    <mergeCell ref="A4:X4"/>
    <mergeCell ref="A5:X5"/>
    <mergeCell ref="G2:W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Y49"/>
  <sheetViews>
    <sheetView topLeftCell="A37" zoomScale="70" zoomScaleNormal="70" workbookViewId="0">
      <selection activeCell="J49" sqref="J49"/>
    </sheetView>
  </sheetViews>
  <sheetFormatPr defaultRowHeight="15" outlineLevelCol="1"/>
  <cols>
    <col min="1" max="1" width="5.85546875" customWidth="1"/>
    <col min="2" max="2" width="32.7109375" customWidth="1"/>
    <col min="3" max="3" width="24.42578125" customWidth="1"/>
    <col min="4" max="4" width="25.42578125" customWidth="1"/>
    <col min="5" max="5" width="20.28515625" customWidth="1"/>
    <col min="6" max="6" width="14.5703125" customWidth="1"/>
    <col min="13" max="23" width="9.140625" hidden="1" customWidth="1" outlineLevel="1"/>
    <col min="24" max="24" width="21.7109375" customWidth="1" collapsed="1"/>
  </cols>
  <sheetData>
    <row r="2" spans="1:24" ht="15" customHeight="1">
      <c r="A2" s="48" t="s">
        <v>0</v>
      </c>
      <c r="B2" s="48" t="s">
        <v>1</v>
      </c>
      <c r="C2" s="48" t="s">
        <v>2</v>
      </c>
      <c r="D2" s="48" t="s">
        <v>3</v>
      </c>
      <c r="E2" s="48" t="s">
        <v>47</v>
      </c>
      <c r="F2" s="48" t="s">
        <v>48</v>
      </c>
      <c r="G2" s="49" t="s">
        <v>46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48" t="s">
        <v>4</v>
      </c>
    </row>
    <row r="3" spans="1:24" ht="57" customHeight="1">
      <c r="A3" s="48"/>
      <c r="B3" s="48"/>
      <c r="C3" s="48"/>
      <c r="D3" s="48"/>
      <c r="E3" s="48"/>
      <c r="F3" s="48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109</v>
      </c>
      <c r="M3" s="15">
        <v>2018</v>
      </c>
      <c r="N3" s="15">
        <v>2019</v>
      </c>
      <c r="O3" s="15">
        <v>2020</v>
      </c>
      <c r="P3" s="15">
        <v>2021</v>
      </c>
      <c r="Q3" s="15">
        <v>2022</v>
      </c>
      <c r="R3" s="15">
        <v>2023</v>
      </c>
      <c r="S3" s="15">
        <v>2024</v>
      </c>
      <c r="T3" s="15">
        <v>2025</v>
      </c>
      <c r="U3" s="15">
        <v>2026</v>
      </c>
      <c r="V3" s="15">
        <v>2027</v>
      </c>
      <c r="W3" s="15">
        <v>2028</v>
      </c>
      <c r="X3" s="48"/>
    </row>
    <row r="4" spans="1:24">
      <c r="A4" s="49" t="s">
        <v>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>
      <c r="A5" s="49" t="s">
        <v>77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 ht="178.5">
      <c r="A6" s="16">
        <v>1</v>
      </c>
      <c r="B6" s="16" t="s">
        <v>6</v>
      </c>
      <c r="C6" s="17" t="s">
        <v>7</v>
      </c>
      <c r="D6" s="17" t="s">
        <v>8</v>
      </c>
      <c r="E6" s="18"/>
      <c r="F6" s="24">
        <f>SUM(G6:L6)</f>
        <v>12000</v>
      </c>
      <c r="G6" s="24">
        <f>G7+G11+G15</f>
        <v>0</v>
      </c>
      <c r="H6" s="24">
        <f t="shared" ref="H6:M6" si="0">H7+H11+H15</f>
        <v>1500</v>
      </c>
      <c r="I6" s="24">
        <f t="shared" si="0"/>
        <v>500</v>
      </c>
      <c r="J6" s="24">
        <f t="shared" si="0"/>
        <v>2000</v>
      </c>
      <c r="K6" s="24">
        <f t="shared" si="0"/>
        <v>2000</v>
      </c>
      <c r="L6" s="24">
        <f t="shared" si="0"/>
        <v>6000</v>
      </c>
      <c r="M6" s="24">
        <f t="shared" si="0"/>
        <v>2000</v>
      </c>
      <c r="N6" s="24">
        <f t="shared" ref="N6" si="1">N7+N11+N15</f>
        <v>2000</v>
      </c>
      <c r="O6" s="24">
        <f t="shared" ref="O6" si="2">O7+O11+O15</f>
        <v>2000</v>
      </c>
      <c r="P6" s="24">
        <f t="shared" ref="P6" si="3">P7+P11+P15</f>
        <v>0</v>
      </c>
      <c r="Q6" s="24">
        <f t="shared" ref="Q6" si="4">Q7+Q11+Q15</f>
        <v>0</v>
      </c>
      <c r="R6" s="24">
        <f t="shared" ref="M6:W6" si="5">SUM(R7:R11)</f>
        <v>0</v>
      </c>
      <c r="S6" s="24">
        <f t="shared" si="5"/>
        <v>0</v>
      </c>
      <c r="T6" s="24">
        <f t="shared" si="5"/>
        <v>0</v>
      </c>
      <c r="U6" s="24">
        <f t="shared" si="5"/>
        <v>0</v>
      </c>
      <c r="V6" s="24">
        <f t="shared" si="5"/>
        <v>0</v>
      </c>
      <c r="W6" s="24">
        <f t="shared" si="5"/>
        <v>0</v>
      </c>
      <c r="X6" s="17" t="s">
        <v>8</v>
      </c>
    </row>
    <row r="7" spans="1:24" ht="89.25">
      <c r="A7" s="2" t="s">
        <v>9</v>
      </c>
      <c r="B7" s="2" t="s">
        <v>65</v>
      </c>
      <c r="C7" s="2" t="s">
        <v>49</v>
      </c>
      <c r="D7" s="3" t="s">
        <v>11</v>
      </c>
      <c r="E7" s="1"/>
      <c r="F7" s="25">
        <f>SUM(G7:L7)</f>
        <v>10000</v>
      </c>
      <c r="G7" s="26"/>
      <c r="H7" s="26"/>
      <c r="I7" s="26"/>
      <c r="J7" s="26">
        <v>2000</v>
      </c>
      <c r="K7" s="26">
        <v>2000</v>
      </c>
      <c r="L7" s="38">
        <f>SUM(M7:W7)</f>
        <v>6000</v>
      </c>
      <c r="M7" s="26">
        <v>2000</v>
      </c>
      <c r="N7" s="26">
        <v>2000</v>
      </c>
      <c r="O7" s="26">
        <v>2000</v>
      </c>
      <c r="P7" s="27"/>
      <c r="Q7" s="27"/>
      <c r="R7" s="27"/>
      <c r="S7" s="27"/>
      <c r="T7" s="27"/>
      <c r="U7" s="27"/>
      <c r="V7" s="27"/>
      <c r="W7" s="27"/>
      <c r="X7" s="3" t="s">
        <v>12</v>
      </c>
    </row>
    <row r="8" spans="1:24" s="62" customFormat="1" ht="25.5">
      <c r="A8" s="57"/>
      <c r="B8" s="63" t="s">
        <v>125</v>
      </c>
      <c r="C8" s="58"/>
      <c r="D8" s="58"/>
      <c r="E8" s="59"/>
      <c r="F8" s="60">
        <f>SUM(G8:L8)</f>
        <v>10000</v>
      </c>
      <c r="G8" s="60"/>
      <c r="H8" s="60"/>
      <c r="I8" s="60"/>
      <c r="J8" s="60">
        <f>J7</f>
        <v>2000</v>
      </c>
      <c r="K8" s="60">
        <f>K7</f>
        <v>2000</v>
      </c>
      <c r="L8" s="69">
        <f>SUM(M8:W8)</f>
        <v>6000</v>
      </c>
      <c r="M8" s="60">
        <f>M7</f>
        <v>2000</v>
      </c>
      <c r="N8" s="60">
        <f t="shared" ref="N8:O8" si="6">N7</f>
        <v>2000</v>
      </c>
      <c r="O8" s="60">
        <f t="shared" si="6"/>
        <v>2000</v>
      </c>
      <c r="P8" s="61"/>
      <c r="Q8" s="61"/>
      <c r="R8" s="61"/>
      <c r="S8" s="61"/>
      <c r="T8" s="61"/>
      <c r="U8" s="61"/>
      <c r="V8" s="61"/>
      <c r="W8" s="61"/>
      <c r="X8" s="58"/>
    </row>
    <row r="9" spans="1:24" s="62" customFormat="1" ht="25.5">
      <c r="A9" s="57"/>
      <c r="B9" s="63" t="s">
        <v>126</v>
      </c>
      <c r="C9" s="58"/>
      <c r="D9" s="58"/>
      <c r="E9" s="59"/>
      <c r="F9" s="60">
        <f t="shared" ref="F9:F10" si="7">SUM(G9:L9)</f>
        <v>0</v>
      </c>
      <c r="G9" s="60"/>
      <c r="H9" s="60"/>
      <c r="I9" s="60"/>
      <c r="J9" s="60"/>
      <c r="K9" s="60"/>
      <c r="L9" s="69">
        <f t="shared" ref="L9:L10" si="8">SUM(M9:W9)</f>
        <v>0</v>
      </c>
      <c r="M9" s="60"/>
      <c r="N9" s="60"/>
      <c r="O9" s="60"/>
      <c r="P9" s="61"/>
      <c r="Q9" s="61"/>
      <c r="R9" s="61"/>
      <c r="S9" s="61"/>
      <c r="T9" s="61"/>
      <c r="U9" s="61"/>
      <c r="V9" s="61"/>
      <c r="W9" s="61"/>
      <c r="X9" s="58"/>
    </row>
    <row r="10" spans="1:24" s="62" customFormat="1" ht="25.5">
      <c r="A10" s="57"/>
      <c r="B10" s="63" t="s">
        <v>127</v>
      </c>
      <c r="C10" s="58"/>
      <c r="D10" s="58"/>
      <c r="E10" s="59"/>
      <c r="F10" s="60">
        <f t="shared" si="7"/>
        <v>0</v>
      </c>
      <c r="G10" s="60"/>
      <c r="H10" s="60"/>
      <c r="I10" s="60"/>
      <c r="J10" s="60"/>
      <c r="K10" s="60"/>
      <c r="L10" s="69">
        <f t="shared" si="8"/>
        <v>0</v>
      </c>
      <c r="M10" s="60"/>
      <c r="N10" s="60"/>
      <c r="O10" s="60"/>
      <c r="P10" s="61"/>
      <c r="Q10" s="61"/>
      <c r="R10" s="61"/>
      <c r="S10" s="61"/>
      <c r="T10" s="61"/>
      <c r="U10" s="61"/>
      <c r="V10" s="61"/>
      <c r="W10" s="61"/>
      <c r="X10" s="58"/>
    </row>
    <row r="11" spans="1:24" ht="153">
      <c r="A11" s="4" t="s">
        <v>10</v>
      </c>
      <c r="B11" s="2" t="s">
        <v>16</v>
      </c>
      <c r="C11" s="3" t="s">
        <v>17</v>
      </c>
      <c r="D11" s="3" t="s">
        <v>18</v>
      </c>
      <c r="E11" s="5"/>
      <c r="F11" s="25">
        <f>SUM(G11:L11)</f>
        <v>1500</v>
      </c>
      <c r="G11" s="26"/>
      <c r="H11" s="26">
        <v>1000</v>
      </c>
      <c r="I11" s="28">
        <v>500</v>
      </c>
      <c r="J11" s="28"/>
      <c r="K11" s="29"/>
      <c r="L11" s="38">
        <f t="shared" ref="L11:L49" si="9">SUM(M11:W11)</f>
        <v>0</v>
      </c>
      <c r="M11" s="29"/>
      <c r="N11" s="29"/>
      <c r="O11" s="29"/>
      <c r="P11" s="30"/>
      <c r="Q11" s="30"/>
      <c r="R11" s="30"/>
      <c r="S11" s="30"/>
      <c r="T11" s="30"/>
      <c r="U11" s="30"/>
      <c r="V11" s="30"/>
      <c r="W11" s="30"/>
      <c r="X11" s="3" t="s">
        <v>19</v>
      </c>
    </row>
    <row r="12" spans="1:24" ht="25.5">
      <c r="A12" s="4"/>
      <c r="B12" s="63" t="s">
        <v>125</v>
      </c>
      <c r="C12" s="58"/>
      <c r="D12" s="58"/>
      <c r="E12" s="59"/>
      <c r="F12" s="60">
        <f>SUM(G12:L12)</f>
        <v>0</v>
      </c>
      <c r="G12" s="60"/>
      <c r="H12" s="60"/>
      <c r="I12" s="60"/>
      <c r="J12" s="60"/>
      <c r="K12" s="60"/>
      <c r="L12" s="69">
        <f>SUM(M12:W12)</f>
        <v>0</v>
      </c>
      <c r="M12" s="29"/>
      <c r="N12" s="29"/>
      <c r="O12" s="29"/>
      <c r="P12" s="30"/>
      <c r="Q12" s="30"/>
      <c r="R12" s="30"/>
      <c r="S12" s="30"/>
      <c r="T12" s="30"/>
      <c r="U12" s="30"/>
      <c r="V12" s="30"/>
      <c r="W12" s="30"/>
      <c r="X12" s="3"/>
    </row>
    <row r="13" spans="1:24" ht="25.5">
      <c r="A13" s="4"/>
      <c r="B13" s="63" t="s">
        <v>126</v>
      </c>
      <c r="C13" s="58"/>
      <c r="D13" s="58"/>
      <c r="E13" s="59"/>
      <c r="F13" s="60">
        <f t="shared" ref="F13:F14" si="10">SUM(G13:L13)</f>
        <v>0</v>
      </c>
      <c r="G13" s="60"/>
      <c r="H13" s="60"/>
      <c r="I13" s="60"/>
      <c r="J13" s="60"/>
      <c r="K13" s="60"/>
      <c r="L13" s="69">
        <f t="shared" ref="L13:L14" si="11">SUM(M13:W13)</f>
        <v>0</v>
      </c>
      <c r="M13" s="29"/>
      <c r="N13" s="29"/>
      <c r="O13" s="29"/>
      <c r="P13" s="30"/>
      <c r="Q13" s="30"/>
      <c r="R13" s="30"/>
      <c r="S13" s="30"/>
      <c r="T13" s="30"/>
      <c r="U13" s="30"/>
      <c r="V13" s="30"/>
      <c r="W13" s="30"/>
      <c r="X13" s="3"/>
    </row>
    <row r="14" spans="1:24" ht="25.5">
      <c r="A14" s="4"/>
      <c r="B14" s="63" t="s">
        <v>127</v>
      </c>
      <c r="C14" s="58"/>
      <c r="D14" s="58"/>
      <c r="E14" s="59"/>
      <c r="F14" s="60">
        <f t="shared" si="10"/>
        <v>1500</v>
      </c>
      <c r="G14" s="60"/>
      <c r="H14" s="60">
        <f>H11</f>
        <v>1000</v>
      </c>
      <c r="I14" s="60">
        <f>I11</f>
        <v>500</v>
      </c>
      <c r="J14" s="60"/>
      <c r="K14" s="60"/>
      <c r="L14" s="69">
        <f t="shared" si="11"/>
        <v>0</v>
      </c>
      <c r="M14" s="29"/>
      <c r="N14" s="29"/>
      <c r="O14" s="29"/>
      <c r="P14" s="30"/>
      <c r="Q14" s="30"/>
      <c r="R14" s="30"/>
      <c r="S14" s="30"/>
      <c r="T14" s="30"/>
      <c r="U14" s="30"/>
      <c r="V14" s="30"/>
      <c r="W14" s="30"/>
      <c r="X14" s="3"/>
    </row>
    <row r="15" spans="1:24" s="23" customFormat="1" ht="48.75" customHeight="1">
      <c r="A15" s="54" t="s">
        <v>13</v>
      </c>
      <c r="B15" s="7" t="s">
        <v>110</v>
      </c>
      <c r="C15" s="7" t="s">
        <v>111</v>
      </c>
      <c r="D15" s="9" t="s">
        <v>112</v>
      </c>
      <c r="E15" s="8" t="s">
        <v>44</v>
      </c>
      <c r="F15" s="38">
        <f>SUM(G15:L15)</f>
        <v>500</v>
      </c>
      <c r="G15" s="35"/>
      <c r="H15" s="35">
        <v>500</v>
      </c>
      <c r="I15" s="35"/>
      <c r="J15" s="35"/>
      <c r="K15" s="55"/>
      <c r="L15" s="38">
        <f t="shared" si="9"/>
        <v>0</v>
      </c>
      <c r="M15" s="55"/>
      <c r="N15" s="55"/>
      <c r="O15" s="55"/>
      <c r="P15" s="56"/>
      <c r="Q15" s="56"/>
      <c r="R15" s="56"/>
      <c r="S15" s="56"/>
      <c r="T15" s="56"/>
      <c r="U15" s="56"/>
      <c r="V15" s="56"/>
      <c r="W15" s="56"/>
      <c r="X15" s="9" t="s">
        <v>112</v>
      </c>
    </row>
    <row r="16" spans="1:24" s="23" customFormat="1" ht="48.75" customHeight="1">
      <c r="A16" s="54"/>
      <c r="B16" s="63" t="s">
        <v>125</v>
      </c>
      <c r="C16" s="58"/>
      <c r="D16" s="58"/>
      <c r="E16" s="59"/>
      <c r="F16" s="60">
        <f>SUM(G16:L16)</f>
        <v>0</v>
      </c>
      <c r="G16" s="60"/>
      <c r="H16" s="60"/>
      <c r="I16" s="60"/>
      <c r="J16" s="60"/>
      <c r="K16" s="60"/>
      <c r="L16" s="69">
        <f>SUM(M16:W16)</f>
        <v>0</v>
      </c>
      <c r="M16" s="55"/>
      <c r="N16" s="55"/>
      <c r="O16" s="55"/>
      <c r="P16" s="56"/>
      <c r="Q16" s="56"/>
      <c r="R16" s="56"/>
      <c r="S16" s="56"/>
      <c r="T16" s="56"/>
      <c r="U16" s="56"/>
      <c r="V16" s="56"/>
      <c r="W16" s="56"/>
      <c r="X16" s="9"/>
    </row>
    <row r="17" spans="1:24" s="23" customFormat="1" ht="48.75" customHeight="1">
      <c r="A17" s="54"/>
      <c r="B17" s="63" t="s">
        <v>126</v>
      </c>
      <c r="C17" s="58"/>
      <c r="D17" s="58"/>
      <c r="E17" s="59"/>
      <c r="F17" s="60">
        <f t="shared" ref="F17:F18" si="12">SUM(G17:L17)</f>
        <v>0</v>
      </c>
      <c r="G17" s="60"/>
      <c r="H17" s="60"/>
      <c r="I17" s="60"/>
      <c r="J17" s="60"/>
      <c r="K17" s="60"/>
      <c r="L17" s="69">
        <f t="shared" ref="L17:L18" si="13">SUM(M17:W17)</f>
        <v>0</v>
      </c>
      <c r="M17" s="55"/>
      <c r="N17" s="55"/>
      <c r="O17" s="55"/>
      <c r="P17" s="56"/>
      <c r="Q17" s="56"/>
      <c r="R17" s="56"/>
      <c r="S17" s="56"/>
      <c r="T17" s="56"/>
      <c r="U17" s="56"/>
      <c r="V17" s="56"/>
      <c r="W17" s="56"/>
      <c r="X17" s="9"/>
    </row>
    <row r="18" spans="1:24" s="23" customFormat="1" ht="48.75" customHeight="1">
      <c r="A18" s="54"/>
      <c r="B18" s="63" t="s">
        <v>127</v>
      </c>
      <c r="C18" s="58"/>
      <c r="D18" s="58"/>
      <c r="E18" s="59"/>
      <c r="F18" s="60">
        <f t="shared" si="12"/>
        <v>500</v>
      </c>
      <c r="G18" s="60"/>
      <c r="H18" s="60">
        <f>H15</f>
        <v>500</v>
      </c>
      <c r="I18" s="60"/>
      <c r="J18" s="60"/>
      <c r="K18" s="60"/>
      <c r="L18" s="69">
        <f t="shared" si="13"/>
        <v>0</v>
      </c>
      <c r="M18" s="55"/>
      <c r="N18" s="55"/>
      <c r="O18" s="55"/>
      <c r="P18" s="56"/>
      <c r="Q18" s="56"/>
      <c r="R18" s="56"/>
      <c r="S18" s="56"/>
      <c r="T18" s="56"/>
      <c r="U18" s="56"/>
      <c r="V18" s="56"/>
      <c r="W18" s="56"/>
      <c r="X18" s="9"/>
    </row>
    <row r="19" spans="1:24" ht="102">
      <c r="A19" s="19" t="s">
        <v>20</v>
      </c>
      <c r="B19" s="16" t="s">
        <v>21</v>
      </c>
      <c r="C19" s="20" t="s">
        <v>22</v>
      </c>
      <c r="D19" s="20" t="s">
        <v>23</v>
      </c>
      <c r="E19" s="21"/>
      <c r="F19" s="24">
        <f>SUM(G19:L19)</f>
        <v>142755</v>
      </c>
      <c r="G19" s="24">
        <f>G20+G24+G32</f>
        <v>0</v>
      </c>
      <c r="H19" s="24">
        <f>H20+H24+H28+H32</f>
        <v>6535</v>
      </c>
      <c r="I19" s="24">
        <f t="shared" ref="I19:M19" si="14">I20+I24+I28+I32</f>
        <v>5560</v>
      </c>
      <c r="J19" s="24">
        <f t="shared" si="14"/>
        <v>5560</v>
      </c>
      <c r="K19" s="24">
        <f t="shared" si="14"/>
        <v>5560</v>
      </c>
      <c r="L19" s="24">
        <f t="shared" ref="G19:L19" si="15">SUM(L20:L32)</f>
        <v>119540</v>
      </c>
      <c r="M19" s="24">
        <f t="shared" si="14"/>
        <v>5560</v>
      </c>
      <c r="N19" s="24">
        <f t="shared" ref="N19" si="16">N20+N24+N28+N32</f>
        <v>4170</v>
      </c>
      <c r="O19" s="24">
        <f t="shared" ref="O19" si="17">O20+O24+O28+O32</f>
        <v>6672</v>
      </c>
      <c r="P19" s="24">
        <f t="shared" ref="P19" si="18">P20+P24+P28+P32</f>
        <v>6672</v>
      </c>
      <c r="Q19" s="24">
        <f t="shared" ref="Q19" si="19">Q20+Q24+Q28+Q32</f>
        <v>6672</v>
      </c>
      <c r="R19" s="24">
        <f t="shared" ref="R19" si="20">R20+R24+R28+R32</f>
        <v>6672</v>
      </c>
      <c r="S19" s="24">
        <f t="shared" ref="S19" si="21">S20+S24+S28+S32</f>
        <v>6672</v>
      </c>
      <c r="T19" s="24">
        <f t="shared" ref="T19" si="22">T20+T24+T28+T32</f>
        <v>4170</v>
      </c>
      <c r="U19" s="24">
        <f t="shared" ref="U19" si="23">U20+U24+U28+U32</f>
        <v>4170</v>
      </c>
      <c r="V19" s="24">
        <f t="shared" ref="V19" si="24">V20+V24+V28+V32</f>
        <v>4170</v>
      </c>
      <c r="W19" s="24">
        <f t="shared" ref="W19" si="25">W20+W24+W28+W32</f>
        <v>4170</v>
      </c>
      <c r="X19" s="20" t="s">
        <v>23</v>
      </c>
    </row>
    <row r="20" spans="1:24" ht="178.5">
      <c r="A20" s="6" t="s">
        <v>24</v>
      </c>
      <c r="B20" s="2" t="s">
        <v>50</v>
      </c>
      <c r="C20" s="3" t="s">
        <v>25</v>
      </c>
      <c r="D20" s="3" t="s">
        <v>26</v>
      </c>
      <c r="E20" s="5" t="s">
        <v>55</v>
      </c>
      <c r="F20" s="31">
        <f>SUM(H20:L20)</f>
        <v>69500</v>
      </c>
      <c r="G20" s="32"/>
      <c r="H20" s="28">
        <v>5560</v>
      </c>
      <c r="I20" s="28">
        <v>5560</v>
      </c>
      <c r="J20" s="28">
        <v>5560</v>
      </c>
      <c r="K20" s="28">
        <v>5560</v>
      </c>
      <c r="L20" s="38">
        <f t="shared" si="9"/>
        <v>47260</v>
      </c>
      <c r="M20" s="28">
        <v>5560</v>
      </c>
      <c r="N20" s="28">
        <v>4170</v>
      </c>
      <c r="O20" s="28">
        <v>4170</v>
      </c>
      <c r="P20" s="28">
        <v>4170</v>
      </c>
      <c r="Q20" s="28">
        <v>4170</v>
      </c>
      <c r="R20" s="28">
        <v>4170</v>
      </c>
      <c r="S20" s="28">
        <v>4170</v>
      </c>
      <c r="T20" s="28">
        <v>4170</v>
      </c>
      <c r="U20" s="28">
        <v>4170</v>
      </c>
      <c r="V20" s="28">
        <v>4170</v>
      </c>
      <c r="W20" s="28">
        <v>4170</v>
      </c>
      <c r="X20" s="3" t="s">
        <v>27</v>
      </c>
    </row>
    <row r="21" spans="1:24" ht="25.5">
      <c r="A21" s="6"/>
      <c r="B21" s="63" t="s">
        <v>125</v>
      </c>
      <c r="C21" s="58"/>
      <c r="D21" s="58"/>
      <c r="E21" s="59"/>
      <c r="F21" s="60">
        <f>SUM(G21:L21)</f>
        <v>41700</v>
      </c>
      <c r="G21" s="60"/>
      <c r="H21" s="60"/>
      <c r="I21" s="60"/>
      <c r="J21" s="60"/>
      <c r="K21" s="60"/>
      <c r="L21" s="69">
        <f>SUM(M21:W21)</f>
        <v>41700</v>
      </c>
      <c r="M21" s="28"/>
      <c r="N21" s="28">
        <f>N20</f>
        <v>4170</v>
      </c>
      <c r="O21" s="28">
        <f t="shared" ref="O21:W21" si="26">O20</f>
        <v>4170</v>
      </c>
      <c r="P21" s="28">
        <f t="shared" si="26"/>
        <v>4170</v>
      </c>
      <c r="Q21" s="28">
        <f t="shared" si="26"/>
        <v>4170</v>
      </c>
      <c r="R21" s="28">
        <f t="shared" si="26"/>
        <v>4170</v>
      </c>
      <c r="S21" s="28">
        <f t="shared" si="26"/>
        <v>4170</v>
      </c>
      <c r="T21" s="28">
        <f t="shared" si="26"/>
        <v>4170</v>
      </c>
      <c r="U21" s="28">
        <f t="shared" si="26"/>
        <v>4170</v>
      </c>
      <c r="V21" s="28">
        <f t="shared" si="26"/>
        <v>4170</v>
      </c>
      <c r="W21" s="28">
        <f t="shared" si="26"/>
        <v>4170</v>
      </c>
      <c r="X21" s="3"/>
    </row>
    <row r="22" spans="1:24" ht="25.5">
      <c r="A22" s="6"/>
      <c r="B22" s="63" t="s">
        <v>126</v>
      </c>
      <c r="C22" s="58"/>
      <c r="D22" s="58"/>
      <c r="E22" s="59"/>
      <c r="F22" s="60">
        <f t="shared" ref="F22:F23" si="27">SUM(G22:L22)</f>
        <v>0</v>
      </c>
      <c r="G22" s="60"/>
      <c r="H22" s="60"/>
      <c r="I22" s="60"/>
      <c r="J22" s="60"/>
      <c r="K22" s="60"/>
      <c r="L22" s="69">
        <f t="shared" ref="L22:L23" si="28">SUM(M22:W22)</f>
        <v>0</v>
      </c>
      <c r="M22" s="28"/>
      <c r="N22" s="28"/>
      <c r="O22" s="28"/>
      <c r="P22" s="28"/>
      <c r="Q22" s="28"/>
      <c r="R22" s="28"/>
      <c r="S22" s="28"/>
      <c r="T22" s="28"/>
      <c r="U22" s="33"/>
      <c r="V22" s="33"/>
      <c r="W22" s="33"/>
      <c r="X22" s="3"/>
    </row>
    <row r="23" spans="1:24" ht="25.5">
      <c r="A23" s="6"/>
      <c r="B23" s="63" t="s">
        <v>127</v>
      </c>
      <c r="C23" s="58"/>
      <c r="D23" s="58"/>
      <c r="E23" s="59"/>
      <c r="F23" s="60">
        <f t="shared" si="27"/>
        <v>27800</v>
      </c>
      <c r="G23" s="60"/>
      <c r="H23" s="60">
        <f>H20</f>
        <v>5560</v>
      </c>
      <c r="I23" s="60">
        <f t="shared" ref="I23:J23" si="29">I20</f>
        <v>5560</v>
      </c>
      <c r="J23" s="60">
        <f t="shared" si="29"/>
        <v>5560</v>
      </c>
      <c r="K23" s="60">
        <f>K20</f>
        <v>5560</v>
      </c>
      <c r="L23" s="69">
        <f t="shared" si="28"/>
        <v>5560</v>
      </c>
      <c r="M23" s="28">
        <f>M20</f>
        <v>5560</v>
      </c>
      <c r="N23" s="28"/>
      <c r="O23" s="28"/>
      <c r="P23" s="28"/>
      <c r="Q23" s="28"/>
      <c r="R23" s="28"/>
      <c r="S23" s="28"/>
      <c r="T23" s="28"/>
      <c r="U23" s="33"/>
      <c r="V23" s="33"/>
      <c r="W23" s="33"/>
      <c r="X23" s="3"/>
    </row>
    <row r="24" spans="1:24" ht="102">
      <c r="A24" s="6" t="s">
        <v>28</v>
      </c>
      <c r="B24" s="7" t="s">
        <v>53</v>
      </c>
      <c r="C24" s="3" t="s">
        <v>22</v>
      </c>
      <c r="D24" s="3" t="s">
        <v>23</v>
      </c>
      <c r="E24" s="8" t="s">
        <v>54</v>
      </c>
      <c r="F24" s="31">
        <f>SUM(H24:L24)</f>
        <v>12510</v>
      </c>
      <c r="G24" s="28"/>
      <c r="H24" s="28"/>
      <c r="I24" s="28"/>
      <c r="J24" s="28"/>
      <c r="K24" s="28"/>
      <c r="L24" s="38">
        <f t="shared" si="9"/>
        <v>12510</v>
      </c>
      <c r="M24" s="28"/>
      <c r="N24" s="28"/>
      <c r="O24" s="28">
        <v>2502</v>
      </c>
      <c r="P24" s="28">
        <v>2502</v>
      </c>
      <c r="Q24" s="28">
        <v>2502</v>
      </c>
      <c r="R24" s="28">
        <v>2502</v>
      </c>
      <c r="S24" s="28">
        <v>2502</v>
      </c>
      <c r="T24" s="28"/>
      <c r="U24" s="33"/>
      <c r="V24" s="33"/>
      <c r="W24" s="33"/>
      <c r="X24" s="3" t="s">
        <v>60</v>
      </c>
    </row>
    <row r="25" spans="1:24" ht="25.5">
      <c r="A25" s="6"/>
      <c r="B25" s="63" t="s">
        <v>125</v>
      </c>
      <c r="C25" s="58"/>
      <c r="D25" s="58"/>
      <c r="E25" s="59"/>
      <c r="F25" s="60">
        <f>SUM(G25:L25)</f>
        <v>0</v>
      </c>
      <c r="G25" s="60"/>
      <c r="H25" s="60"/>
      <c r="I25" s="60"/>
      <c r="J25" s="60"/>
      <c r="K25" s="60"/>
      <c r="L25" s="69">
        <f>SUM(M25:W25)</f>
        <v>0</v>
      </c>
      <c r="M25" s="28"/>
      <c r="N25" s="28"/>
      <c r="O25" s="28"/>
      <c r="P25" s="28"/>
      <c r="Q25" s="28"/>
      <c r="R25" s="28"/>
      <c r="S25" s="28"/>
      <c r="T25" s="28"/>
      <c r="U25" s="33"/>
      <c r="V25" s="33"/>
      <c r="W25" s="33"/>
      <c r="X25" s="3"/>
    </row>
    <row r="26" spans="1:24" ht="25.5">
      <c r="A26" s="6"/>
      <c r="B26" s="63" t="s">
        <v>126</v>
      </c>
      <c r="C26" s="58"/>
      <c r="D26" s="58"/>
      <c r="E26" s="59"/>
      <c r="F26" s="60">
        <f t="shared" ref="F26:F27" si="30">SUM(G26:L26)</f>
        <v>1000</v>
      </c>
      <c r="G26" s="60"/>
      <c r="H26" s="60"/>
      <c r="I26" s="60"/>
      <c r="J26" s="60"/>
      <c r="K26" s="60"/>
      <c r="L26" s="69">
        <f t="shared" ref="L26:L27" si="31">SUM(M26:W26)</f>
        <v>1000</v>
      </c>
      <c r="M26" s="28"/>
      <c r="N26" s="28"/>
      <c r="O26" s="28">
        <f>'[1]ВС ИС'!K35</f>
        <v>200</v>
      </c>
      <c r="P26" s="28">
        <f>'[1]ВС ИС'!L35</f>
        <v>200</v>
      </c>
      <c r="Q26" s="28">
        <f>'[1]ВС ИС'!M35</f>
        <v>200</v>
      </c>
      <c r="R26" s="28">
        <f>'[1]ВС ИС'!N35</f>
        <v>200</v>
      </c>
      <c r="S26" s="28">
        <f>'[1]ВС ИС'!O35</f>
        <v>200</v>
      </c>
      <c r="T26" s="28"/>
      <c r="U26" s="33"/>
      <c r="V26" s="33"/>
      <c r="W26" s="33"/>
      <c r="X26" s="3"/>
    </row>
    <row r="27" spans="1:24" ht="25.5">
      <c r="A27" s="6"/>
      <c r="B27" s="63" t="s">
        <v>127</v>
      </c>
      <c r="C27" s="58"/>
      <c r="D27" s="58"/>
      <c r="E27" s="59"/>
      <c r="F27" s="60">
        <f t="shared" si="30"/>
        <v>11510</v>
      </c>
      <c r="G27" s="60"/>
      <c r="H27" s="60"/>
      <c r="I27" s="60"/>
      <c r="J27" s="60"/>
      <c r="K27" s="60"/>
      <c r="L27" s="69">
        <f t="shared" si="31"/>
        <v>11510</v>
      </c>
      <c r="M27" s="28"/>
      <c r="N27" s="28"/>
      <c r="O27" s="28">
        <f>O24-O26</f>
        <v>2302</v>
      </c>
      <c r="P27" s="28">
        <f t="shared" ref="P27:S27" si="32">P24-P26</f>
        <v>2302</v>
      </c>
      <c r="Q27" s="28">
        <f t="shared" si="32"/>
        <v>2302</v>
      </c>
      <c r="R27" s="28">
        <f t="shared" si="32"/>
        <v>2302</v>
      </c>
      <c r="S27" s="28">
        <f t="shared" si="32"/>
        <v>2302</v>
      </c>
      <c r="T27" s="28"/>
      <c r="U27" s="33"/>
      <c r="V27" s="33"/>
      <c r="W27" s="33"/>
      <c r="X27" s="3"/>
    </row>
    <row r="28" spans="1:24" s="23" customFormat="1" ht="75" customHeight="1">
      <c r="A28" s="64" t="s">
        <v>105</v>
      </c>
      <c r="B28" s="7" t="s">
        <v>114</v>
      </c>
      <c r="C28" s="47" t="s">
        <v>115</v>
      </c>
      <c r="D28" s="47" t="s">
        <v>116</v>
      </c>
      <c r="E28" s="8" t="s">
        <v>121</v>
      </c>
      <c r="F28" s="65">
        <f t="shared" ref="F28:F32" si="33">SUM(H28:L28)</f>
        <v>450</v>
      </c>
      <c r="G28" s="35"/>
      <c r="H28" s="35">
        <v>450</v>
      </c>
      <c r="I28" s="35"/>
      <c r="J28" s="35"/>
      <c r="K28" s="35"/>
      <c r="L28" s="38">
        <f t="shared" si="9"/>
        <v>0</v>
      </c>
      <c r="M28" s="35"/>
      <c r="N28" s="35"/>
      <c r="O28" s="35"/>
      <c r="P28" s="35"/>
      <c r="Q28" s="35"/>
      <c r="R28" s="35"/>
      <c r="S28" s="35"/>
      <c r="T28" s="35"/>
      <c r="U28" s="66"/>
      <c r="V28" s="66"/>
      <c r="W28" s="66"/>
      <c r="X28" s="47" t="s">
        <v>116</v>
      </c>
    </row>
    <row r="29" spans="1:24" s="23" customFormat="1" ht="37.5" customHeight="1">
      <c r="A29" s="64"/>
      <c r="B29" s="63" t="s">
        <v>125</v>
      </c>
      <c r="C29" s="67"/>
      <c r="D29" s="67"/>
      <c r="E29" s="68"/>
      <c r="F29" s="69">
        <f>SUM(G29:L29)</f>
        <v>450</v>
      </c>
      <c r="G29" s="69"/>
      <c r="H29" s="69">
        <f>H28</f>
        <v>450</v>
      </c>
      <c r="I29" s="69"/>
      <c r="J29" s="69"/>
      <c r="K29" s="69"/>
      <c r="L29" s="69">
        <f>SUM(M29:W29)</f>
        <v>0</v>
      </c>
      <c r="M29" s="35"/>
      <c r="N29" s="35"/>
      <c r="O29" s="35"/>
      <c r="P29" s="35"/>
      <c r="Q29" s="35"/>
      <c r="R29" s="35"/>
      <c r="S29" s="35"/>
      <c r="T29" s="35"/>
      <c r="U29" s="66"/>
      <c r="V29" s="66"/>
      <c r="W29" s="66"/>
      <c r="X29" s="47"/>
    </row>
    <row r="30" spans="1:24" s="23" customFormat="1" ht="37.5" customHeight="1">
      <c r="A30" s="64"/>
      <c r="B30" s="63" t="s">
        <v>126</v>
      </c>
      <c r="C30" s="67"/>
      <c r="D30" s="67"/>
      <c r="E30" s="68"/>
      <c r="F30" s="69">
        <f t="shared" ref="F30:F31" si="34">SUM(G30:L30)</f>
        <v>0</v>
      </c>
      <c r="G30" s="69"/>
      <c r="H30" s="69"/>
      <c r="I30" s="69"/>
      <c r="J30" s="69"/>
      <c r="K30" s="69"/>
      <c r="L30" s="69">
        <f t="shared" ref="L30:L31" si="35">SUM(M30:W30)</f>
        <v>0</v>
      </c>
      <c r="M30" s="35"/>
      <c r="N30" s="35"/>
      <c r="O30" s="35"/>
      <c r="P30" s="35"/>
      <c r="Q30" s="35"/>
      <c r="R30" s="35"/>
      <c r="S30" s="35"/>
      <c r="T30" s="35"/>
      <c r="U30" s="66"/>
      <c r="V30" s="66"/>
      <c r="W30" s="66"/>
      <c r="X30" s="47"/>
    </row>
    <row r="31" spans="1:24" s="23" customFormat="1" ht="37.5" customHeight="1">
      <c r="A31" s="64"/>
      <c r="B31" s="63" t="s">
        <v>127</v>
      </c>
      <c r="C31" s="67"/>
      <c r="D31" s="67"/>
      <c r="E31" s="68"/>
      <c r="F31" s="69">
        <f t="shared" si="34"/>
        <v>0</v>
      </c>
      <c r="G31" s="69"/>
      <c r="H31" s="69"/>
      <c r="I31" s="69"/>
      <c r="J31" s="69"/>
      <c r="K31" s="69"/>
      <c r="L31" s="69">
        <f t="shared" si="35"/>
        <v>0</v>
      </c>
      <c r="M31" s="35"/>
      <c r="N31" s="35"/>
      <c r="O31" s="35"/>
      <c r="P31" s="35"/>
      <c r="Q31" s="35"/>
      <c r="R31" s="35"/>
      <c r="S31" s="35"/>
      <c r="T31" s="35"/>
      <c r="U31" s="66"/>
      <c r="V31" s="66"/>
      <c r="W31" s="66"/>
      <c r="X31" s="47"/>
    </row>
    <row r="32" spans="1:24" s="23" customFormat="1" ht="86.25" customHeight="1">
      <c r="A32" s="64" t="s">
        <v>113</v>
      </c>
      <c r="B32" s="7" t="s">
        <v>118</v>
      </c>
      <c r="C32" s="47" t="s">
        <v>119</v>
      </c>
      <c r="D32" s="47" t="s">
        <v>120</v>
      </c>
      <c r="E32" s="8" t="s">
        <v>122</v>
      </c>
      <c r="F32" s="65">
        <f t="shared" si="33"/>
        <v>525</v>
      </c>
      <c r="G32" s="35"/>
      <c r="H32" s="35">
        <v>525</v>
      </c>
      <c r="I32" s="35"/>
      <c r="J32" s="35"/>
      <c r="K32" s="35"/>
      <c r="L32" s="38">
        <f t="shared" si="9"/>
        <v>0</v>
      </c>
      <c r="M32" s="35"/>
      <c r="N32" s="35"/>
      <c r="O32" s="35"/>
      <c r="P32" s="35"/>
      <c r="Q32" s="35"/>
      <c r="R32" s="35"/>
      <c r="S32" s="35"/>
      <c r="T32" s="35"/>
      <c r="U32" s="66"/>
      <c r="V32" s="66"/>
      <c r="W32" s="66"/>
      <c r="X32" s="47" t="s">
        <v>120</v>
      </c>
    </row>
    <row r="33" spans="1:24" s="23" customFormat="1" ht="37.5" customHeight="1">
      <c r="A33" s="64"/>
      <c r="B33" s="63" t="s">
        <v>125</v>
      </c>
      <c r="C33" s="67"/>
      <c r="D33" s="67"/>
      <c r="E33" s="68"/>
      <c r="F33" s="69">
        <f>SUM(G33:L33)</f>
        <v>525</v>
      </c>
      <c r="G33" s="69"/>
      <c r="H33" s="69">
        <f>H32</f>
        <v>525</v>
      </c>
      <c r="I33" s="69"/>
      <c r="J33" s="69"/>
      <c r="K33" s="69"/>
      <c r="L33" s="69">
        <f>SUM(M33:W33)</f>
        <v>0</v>
      </c>
      <c r="M33" s="35"/>
      <c r="N33" s="35"/>
      <c r="O33" s="35"/>
      <c r="P33" s="35"/>
      <c r="Q33" s="35"/>
      <c r="R33" s="35"/>
      <c r="S33" s="35"/>
      <c r="T33" s="35"/>
      <c r="U33" s="66"/>
      <c r="V33" s="66"/>
      <c r="W33" s="66"/>
      <c r="X33" s="47"/>
    </row>
    <row r="34" spans="1:24" s="23" customFormat="1" ht="37.5" customHeight="1">
      <c r="A34" s="64"/>
      <c r="B34" s="63" t="s">
        <v>126</v>
      </c>
      <c r="C34" s="67"/>
      <c r="D34" s="67"/>
      <c r="E34" s="68"/>
      <c r="F34" s="69">
        <f t="shared" ref="F34:F35" si="36">SUM(G34:L34)</f>
        <v>0</v>
      </c>
      <c r="G34" s="69"/>
      <c r="H34" s="69"/>
      <c r="I34" s="69"/>
      <c r="J34" s="69"/>
      <c r="K34" s="69"/>
      <c r="L34" s="69">
        <f t="shared" ref="L34:L35" si="37">SUM(M34:W34)</f>
        <v>0</v>
      </c>
      <c r="M34" s="35"/>
      <c r="N34" s="35"/>
      <c r="O34" s="35"/>
      <c r="P34" s="35"/>
      <c r="Q34" s="35"/>
      <c r="R34" s="35"/>
      <c r="S34" s="35"/>
      <c r="T34" s="35"/>
      <c r="U34" s="66"/>
      <c r="V34" s="66"/>
      <c r="W34" s="66"/>
      <c r="X34" s="47"/>
    </row>
    <row r="35" spans="1:24" s="23" customFormat="1" ht="37.5" customHeight="1">
      <c r="A35" s="64"/>
      <c r="B35" s="63" t="s">
        <v>127</v>
      </c>
      <c r="C35" s="67"/>
      <c r="D35" s="67"/>
      <c r="E35" s="68"/>
      <c r="F35" s="69">
        <f t="shared" si="36"/>
        <v>0</v>
      </c>
      <c r="G35" s="69"/>
      <c r="H35" s="69"/>
      <c r="I35" s="69"/>
      <c r="J35" s="69"/>
      <c r="K35" s="69"/>
      <c r="L35" s="69">
        <f t="shared" si="37"/>
        <v>0</v>
      </c>
      <c r="M35" s="35"/>
      <c r="N35" s="35"/>
      <c r="O35" s="35"/>
      <c r="P35" s="35"/>
      <c r="Q35" s="35"/>
      <c r="R35" s="35"/>
      <c r="S35" s="35"/>
      <c r="T35" s="35"/>
      <c r="U35" s="66"/>
      <c r="V35" s="66"/>
      <c r="W35" s="66"/>
      <c r="X35" s="47"/>
    </row>
    <row r="36" spans="1:24" ht="127.5">
      <c r="A36" s="19" t="s">
        <v>29</v>
      </c>
      <c r="B36" s="16" t="s">
        <v>51</v>
      </c>
      <c r="C36" s="16" t="s">
        <v>52</v>
      </c>
      <c r="D36" s="16" t="s">
        <v>31</v>
      </c>
      <c r="E36" s="18"/>
      <c r="F36" s="24">
        <f>SUM(G36:L36)</f>
        <v>2250</v>
      </c>
      <c r="G36" s="24">
        <f>G37+G41+G45</f>
        <v>0</v>
      </c>
      <c r="H36" s="24">
        <f t="shared" ref="H36:L36" si="38">H37+H41+H45</f>
        <v>450</v>
      </c>
      <c r="I36" s="24">
        <f t="shared" si="38"/>
        <v>300</v>
      </c>
      <c r="J36" s="24">
        <f t="shared" si="38"/>
        <v>1500</v>
      </c>
      <c r="K36" s="24">
        <f t="shared" si="38"/>
        <v>0</v>
      </c>
      <c r="L36" s="24">
        <f t="shared" si="38"/>
        <v>0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16" t="s">
        <v>31</v>
      </c>
    </row>
    <row r="37" spans="1:24" ht="100.5" customHeight="1">
      <c r="A37" s="6" t="s">
        <v>32</v>
      </c>
      <c r="B37" s="7" t="s">
        <v>56</v>
      </c>
      <c r="C37" s="9" t="s">
        <v>33</v>
      </c>
      <c r="D37" s="3" t="s">
        <v>34</v>
      </c>
      <c r="E37" s="5" t="s">
        <v>35</v>
      </c>
      <c r="F37" s="25">
        <f>SUM(G37:L37)</f>
        <v>150</v>
      </c>
      <c r="G37" s="26"/>
      <c r="H37" s="28">
        <v>150</v>
      </c>
      <c r="I37" s="34"/>
      <c r="J37" s="35"/>
      <c r="K37" s="35"/>
      <c r="L37" s="38">
        <f t="shared" si="9"/>
        <v>0</v>
      </c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" t="s">
        <v>36</v>
      </c>
    </row>
    <row r="38" spans="1:24" ht="37.5" customHeight="1">
      <c r="A38" s="6"/>
      <c r="B38" s="63" t="s">
        <v>125</v>
      </c>
      <c r="C38" s="58"/>
      <c r="D38" s="58"/>
      <c r="E38" s="59"/>
      <c r="F38" s="60">
        <f>SUM(G38:L38)</f>
        <v>150</v>
      </c>
      <c r="G38" s="60"/>
      <c r="H38" s="60">
        <f>H37</f>
        <v>150</v>
      </c>
      <c r="I38" s="60"/>
      <c r="J38" s="60"/>
      <c r="K38" s="60"/>
      <c r="L38" s="69">
        <f>SUM(M38:W38)</f>
        <v>0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"/>
    </row>
    <row r="39" spans="1:24" ht="37.5" customHeight="1">
      <c r="A39" s="6"/>
      <c r="B39" s="63" t="s">
        <v>126</v>
      </c>
      <c r="C39" s="58"/>
      <c r="D39" s="58"/>
      <c r="E39" s="59"/>
      <c r="F39" s="60">
        <f t="shared" ref="F39:F40" si="39">SUM(G39:L39)</f>
        <v>0</v>
      </c>
      <c r="G39" s="60"/>
      <c r="H39" s="60"/>
      <c r="I39" s="60"/>
      <c r="J39" s="60"/>
      <c r="K39" s="60"/>
      <c r="L39" s="69">
        <f t="shared" ref="L39:L40" si="40">SUM(M39:W39)</f>
        <v>0</v>
      </c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"/>
    </row>
    <row r="40" spans="1:24" ht="37.5" customHeight="1">
      <c r="A40" s="6"/>
      <c r="B40" s="63" t="s">
        <v>127</v>
      </c>
      <c r="C40" s="58"/>
      <c r="D40" s="58"/>
      <c r="E40" s="59"/>
      <c r="F40" s="60">
        <f t="shared" si="39"/>
        <v>0</v>
      </c>
      <c r="G40" s="60"/>
      <c r="H40" s="60"/>
      <c r="I40" s="60"/>
      <c r="J40" s="60"/>
      <c r="K40" s="60"/>
      <c r="L40" s="69">
        <f t="shared" si="40"/>
        <v>0</v>
      </c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"/>
    </row>
    <row r="41" spans="1:24" ht="89.25">
      <c r="A41" s="6" t="s">
        <v>37</v>
      </c>
      <c r="B41" s="10" t="s">
        <v>57</v>
      </c>
      <c r="C41" s="13" t="s">
        <v>38</v>
      </c>
      <c r="D41" s="13" t="s">
        <v>39</v>
      </c>
      <c r="E41" s="11" t="s">
        <v>40</v>
      </c>
      <c r="F41" s="25">
        <f t="shared" ref="F41:F45" si="41">SUM(G41:L41)</f>
        <v>600</v>
      </c>
      <c r="G41" s="26"/>
      <c r="H41" s="28">
        <v>300</v>
      </c>
      <c r="I41" s="35">
        <v>300</v>
      </c>
      <c r="J41" s="35"/>
      <c r="K41" s="35"/>
      <c r="L41" s="38">
        <f t="shared" si="9"/>
        <v>0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13" t="s">
        <v>59</v>
      </c>
    </row>
    <row r="42" spans="1:24" ht="25.5">
      <c r="A42" s="6"/>
      <c r="B42" s="63" t="s">
        <v>125</v>
      </c>
      <c r="C42" s="58"/>
      <c r="D42" s="58"/>
      <c r="E42" s="59"/>
      <c r="F42" s="60">
        <f>SUM(G42:L42)</f>
        <v>600</v>
      </c>
      <c r="G42" s="60"/>
      <c r="H42" s="60">
        <f>H41</f>
        <v>300</v>
      </c>
      <c r="I42" s="60">
        <f>I41</f>
        <v>300</v>
      </c>
      <c r="J42" s="60"/>
      <c r="K42" s="60"/>
      <c r="L42" s="69">
        <f>SUM(M42:W42)</f>
        <v>0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13"/>
    </row>
    <row r="43" spans="1:24" ht="25.5">
      <c r="A43" s="6"/>
      <c r="B43" s="63" t="s">
        <v>126</v>
      </c>
      <c r="C43" s="58"/>
      <c r="D43" s="58"/>
      <c r="E43" s="59"/>
      <c r="F43" s="60">
        <f t="shared" ref="F43:F44" si="42">SUM(G43:L43)</f>
        <v>0</v>
      </c>
      <c r="G43" s="60"/>
      <c r="H43" s="60"/>
      <c r="I43" s="60"/>
      <c r="J43" s="60"/>
      <c r="K43" s="60"/>
      <c r="L43" s="69">
        <f t="shared" ref="L43:L44" si="43">SUM(M43:W43)</f>
        <v>0</v>
      </c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13"/>
    </row>
    <row r="44" spans="1:24" ht="25.5">
      <c r="A44" s="6"/>
      <c r="B44" s="63" t="s">
        <v>127</v>
      </c>
      <c r="C44" s="58"/>
      <c r="D44" s="58"/>
      <c r="E44" s="59"/>
      <c r="F44" s="60">
        <f t="shared" si="42"/>
        <v>0</v>
      </c>
      <c r="G44" s="60"/>
      <c r="H44" s="60"/>
      <c r="I44" s="60"/>
      <c r="J44" s="60"/>
      <c r="K44" s="60"/>
      <c r="L44" s="69">
        <f t="shared" si="43"/>
        <v>0</v>
      </c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13"/>
    </row>
    <row r="45" spans="1:24" ht="102">
      <c r="A45" s="6" t="s">
        <v>41</v>
      </c>
      <c r="B45" s="12" t="s">
        <v>58</v>
      </c>
      <c r="C45" s="14" t="s">
        <v>42</v>
      </c>
      <c r="D45" s="14" t="s">
        <v>43</v>
      </c>
      <c r="E45" s="11" t="s">
        <v>44</v>
      </c>
      <c r="F45" s="25">
        <f t="shared" si="41"/>
        <v>1500</v>
      </c>
      <c r="G45" s="26"/>
      <c r="H45" s="28"/>
      <c r="I45" s="35"/>
      <c r="J45" s="35">
        <v>1500</v>
      </c>
      <c r="K45" s="35"/>
      <c r="L45" s="38">
        <f t="shared" si="9"/>
        <v>0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13" t="s">
        <v>43</v>
      </c>
    </row>
    <row r="46" spans="1:24" ht="25.5">
      <c r="A46" s="6"/>
      <c r="B46" s="63" t="s">
        <v>125</v>
      </c>
      <c r="C46" s="58"/>
      <c r="D46" s="58"/>
      <c r="E46" s="59"/>
      <c r="F46" s="60">
        <f>SUM(G46:L46)</f>
        <v>0</v>
      </c>
      <c r="G46" s="60"/>
      <c r="H46" s="60"/>
      <c r="I46" s="60"/>
      <c r="J46" s="60"/>
      <c r="K46" s="60"/>
      <c r="L46" s="69">
        <f>SUM(M46:W46)</f>
        <v>0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13"/>
    </row>
    <row r="47" spans="1:24" ht="25.5">
      <c r="A47" s="6"/>
      <c r="B47" s="63" t="s">
        <v>126</v>
      </c>
      <c r="C47" s="58"/>
      <c r="D47" s="58"/>
      <c r="E47" s="59"/>
      <c r="F47" s="60">
        <f t="shared" ref="F47:F48" si="44">SUM(G47:L47)</f>
        <v>0</v>
      </c>
      <c r="G47" s="60"/>
      <c r="H47" s="60"/>
      <c r="I47" s="60"/>
      <c r="J47" s="60"/>
      <c r="K47" s="60"/>
      <c r="L47" s="69">
        <f t="shared" ref="L47:L48" si="45">SUM(M47:W47)</f>
        <v>0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13"/>
    </row>
    <row r="48" spans="1:24" ht="25.5">
      <c r="A48" s="6"/>
      <c r="B48" s="63" t="s">
        <v>127</v>
      </c>
      <c r="C48" s="58"/>
      <c r="D48" s="58"/>
      <c r="E48" s="59"/>
      <c r="F48" s="60">
        <f t="shared" si="44"/>
        <v>1500</v>
      </c>
      <c r="G48" s="60"/>
      <c r="H48" s="60"/>
      <c r="I48" s="60"/>
      <c r="J48" s="60">
        <f>J45</f>
        <v>1500</v>
      </c>
      <c r="K48" s="60"/>
      <c r="L48" s="69">
        <f t="shared" si="45"/>
        <v>0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13"/>
    </row>
    <row r="49" spans="1:25" ht="38.25">
      <c r="A49" s="16">
        <v>4</v>
      </c>
      <c r="B49" s="16" t="s">
        <v>45</v>
      </c>
      <c r="C49" s="22"/>
      <c r="D49" s="22"/>
      <c r="E49" s="22"/>
      <c r="F49" s="24">
        <f>F36+F19+F6</f>
        <v>157005</v>
      </c>
      <c r="G49" s="24">
        <f t="shared" ref="G49:W49" si="46">G36+G19+G6</f>
        <v>0</v>
      </c>
      <c r="H49" s="24">
        <f t="shared" si="46"/>
        <v>8485</v>
      </c>
      <c r="I49" s="24">
        <f t="shared" si="46"/>
        <v>6360</v>
      </c>
      <c r="J49" s="24">
        <f t="shared" si="46"/>
        <v>9060</v>
      </c>
      <c r="K49" s="24">
        <f t="shared" si="46"/>
        <v>7560</v>
      </c>
      <c r="L49" s="24">
        <f t="shared" si="9"/>
        <v>65770</v>
      </c>
      <c r="M49" s="24">
        <f t="shared" si="46"/>
        <v>7560</v>
      </c>
      <c r="N49" s="24">
        <f t="shared" si="46"/>
        <v>6170</v>
      </c>
      <c r="O49" s="24">
        <f t="shared" si="46"/>
        <v>8672</v>
      </c>
      <c r="P49" s="24">
        <f t="shared" si="46"/>
        <v>6672</v>
      </c>
      <c r="Q49" s="24">
        <f t="shared" si="46"/>
        <v>6672</v>
      </c>
      <c r="R49" s="24">
        <f t="shared" si="46"/>
        <v>6672</v>
      </c>
      <c r="S49" s="24">
        <f t="shared" si="46"/>
        <v>6672</v>
      </c>
      <c r="T49" s="24">
        <f t="shared" si="46"/>
        <v>4170</v>
      </c>
      <c r="U49" s="24">
        <f t="shared" si="46"/>
        <v>4170</v>
      </c>
      <c r="V49" s="24">
        <f t="shared" si="46"/>
        <v>4170</v>
      </c>
      <c r="W49" s="24">
        <f t="shared" si="46"/>
        <v>4170</v>
      </c>
      <c r="X49" s="22"/>
      <c r="Y49" s="23"/>
    </row>
  </sheetData>
  <mergeCells count="10">
    <mergeCell ref="X2:X3"/>
    <mergeCell ref="A4:X4"/>
    <mergeCell ref="A5:X5"/>
    <mergeCell ref="G2:W2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X57"/>
  <sheetViews>
    <sheetView topLeftCell="A5" zoomScale="69" zoomScaleNormal="69" workbookViewId="0">
      <selection activeCell="AD46" sqref="AD46"/>
    </sheetView>
  </sheetViews>
  <sheetFormatPr defaultRowHeight="15" outlineLevelCol="1"/>
  <cols>
    <col min="1" max="1" width="5.7109375" customWidth="1"/>
    <col min="2" max="2" width="31" customWidth="1"/>
    <col min="3" max="3" width="18.85546875" customWidth="1"/>
    <col min="4" max="4" width="19.7109375" customWidth="1"/>
    <col min="5" max="5" width="14.140625" customWidth="1"/>
    <col min="6" max="6" width="13.85546875" customWidth="1"/>
    <col min="13" max="23" width="9.140625" hidden="1" customWidth="1" outlineLevel="1"/>
    <col min="24" max="24" width="19.5703125" customWidth="1" collapsed="1"/>
  </cols>
  <sheetData>
    <row r="2" spans="1:24" ht="15" customHeight="1">
      <c r="A2" s="48" t="s">
        <v>0</v>
      </c>
      <c r="B2" s="48" t="s">
        <v>1</v>
      </c>
      <c r="C2" s="48" t="s">
        <v>2</v>
      </c>
      <c r="D2" s="48" t="s">
        <v>3</v>
      </c>
      <c r="E2" s="48" t="s">
        <v>47</v>
      </c>
      <c r="F2" s="48" t="s">
        <v>48</v>
      </c>
      <c r="G2" s="49" t="s">
        <v>46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48" t="s">
        <v>4</v>
      </c>
    </row>
    <row r="3" spans="1:24" ht="51.75" customHeight="1">
      <c r="A3" s="48"/>
      <c r="B3" s="48"/>
      <c r="C3" s="48"/>
      <c r="D3" s="48"/>
      <c r="E3" s="48"/>
      <c r="F3" s="48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109</v>
      </c>
      <c r="M3" s="15">
        <v>2018</v>
      </c>
      <c r="N3" s="15">
        <v>2019</v>
      </c>
      <c r="O3" s="15">
        <v>2020</v>
      </c>
      <c r="P3" s="15">
        <v>2021</v>
      </c>
      <c r="Q3" s="15">
        <v>2022</v>
      </c>
      <c r="R3" s="15">
        <v>2023</v>
      </c>
      <c r="S3" s="15">
        <v>2024</v>
      </c>
      <c r="T3" s="15">
        <v>2025</v>
      </c>
      <c r="U3" s="15">
        <v>2026</v>
      </c>
      <c r="V3" s="15">
        <v>2027</v>
      </c>
      <c r="W3" s="15">
        <v>2028</v>
      </c>
      <c r="X3" s="48"/>
    </row>
    <row r="4" spans="1:24">
      <c r="A4" s="49" t="s">
        <v>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>
      <c r="A5" s="49" t="s">
        <v>87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 ht="178.5">
      <c r="A6" s="16">
        <v>1</v>
      </c>
      <c r="B6" s="16" t="s">
        <v>6</v>
      </c>
      <c r="C6" s="17" t="s">
        <v>7</v>
      </c>
      <c r="D6" s="17" t="s">
        <v>8</v>
      </c>
      <c r="E6" s="18"/>
      <c r="F6" s="24">
        <f>SUM(G6:L6)</f>
        <v>12100</v>
      </c>
      <c r="G6" s="24">
        <f>G7+G11+G15+G19+G23</f>
        <v>0</v>
      </c>
      <c r="H6" s="24">
        <f t="shared" ref="H6:M6" si="0">H7+H11+H15+H19+H23</f>
        <v>200</v>
      </c>
      <c r="I6" s="24">
        <f t="shared" si="0"/>
        <v>2700</v>
      </c>
      <c r="J6" s="24">
        <f t="shared" si="0"/>
        <v>4200</v>
      </c>
      <c r="K6" s="24">
        <f t="shared" si="0"/>
        <v>2000</v>
      </c>
      <c r="L6" s="24">
        <f>SUM(L7:L23)</f>
        <v>3000</v>
      </c>
      <c r="M6" s="24">
        <f t="shared" si="0"/>
        <v>500</v>
      </c>
      <c r="N6" s="24">
        <f t="shared" ref="N6" si="1">N7+N11+N15+N19+N23</f>
        <v>1000</v>
      </c>
      <c r="O6" s="24">
        <f t="shared" ref="O6" si="2">O7+O11+O15+O19+O23</f>
        <v>0</v>
      </c>
      <c r="P6" s="24">
        <f>SUM(P7:P19)</f>
        <v>0</v>
      </c>
      <c r="Q6" s="24">
        <f>SUM(Q7:Q19)</f>
        <v>0</v>
      </c>
      <c r="R6" s="24">
        <f>SUM(R7:R19)</f>
        <v>0</v>
      </c>
      <c r="S6" s="24">
        <f>SUM(S7:S19)</f>
        <v>0</v>
      </c>
      <c r="T6" s="24">
        <f>SUM(T7:T19)</f>
        <v>0</v>
      </c>
      <c r="U6" s="24">
        <f>SUM(U7:U19)</f>
        <v>0</v>
      </c>
      <c r="V6" s="24">
        <f>SUM(V7:V19)</f>
        <v>0</v>
      </c>
      <c r="W6" s="24">
        <f>SUM(W7:W19)</f>
        <v>0</v>
      </c>
      <c r="X6" s="17" t="s">
        <v>8</v>
      </c>
    </row>
    <row r="7" spans="1:24" ht="89.25">
      <c r="A7" s="7" t="s">
        <v>9</v>
      </c>
      <c r="B7" s="7" t="s">
        <v>82</v>
      </c>
      <c r="C7" s="2" t="s">
        <v>83</v>
      </c>
      <c r="D7" s="3" t="s">
        <v>84</v>
      </c>
      <c r="E7" s="8" t="s">
        <v>88</v>
      </c>
      <c r="F7" s="25">
        <f>SUM(G7:L7)</f>
        <v>4400</v>
      </c>
      <c r="G7" s="38"/>
      <c r="H7" s="35"/>
      <c r="I7" s="35">
        <v>2200</v>
      </c>
      <c r="J7" s="35">
        <v>2200</v>
      </c>
      <c r="K7" s="38"/>
      <c r="L7" s="38">
        <f t="shared" ref="L7:L57" si="3">SUM(M7:W7)</f>
        <v>0</v>
      </c>
      <c r="M7" s="38"/>
      <c r="N7" s="38"/>
      <c r="O7" s="38"/>
      <c r="P7" s="39"/>
      <c r="Q7" s="39"/>
      <c r="R7" s="39"/>
      <c r="S7" s="39"/>
      <c r="T7" s="39"/>
      <c r="U7" s="39"/>
      <c r="V7" s="39"/>
      <c r="W7" s="39"/>
      <c r="X7" s="3" t="s">
        <v>84</v>
      </c>
    </row>
    <row r="8" spans="1:24" ht="38.25">
      <c r="A8" s="7"/>
      <c r="B8" s="63" t="s">
        <v>125</v>
      </c>
      <c r="C8" s="57"/>
      <c r="D8" s="57"/>
      <c r="E8" s="59"/>
      <c r="F8" s="60">
        <f>SUM(G8:L8)</f>
        <v>0</v>
      </c>
      <c r="G8" s="60"/>
      <c r="H8" s="60"/>
      <c r="I8" s="60"/>
      <c r="J8" s="60"/>
      <c r="K8" s="60"/>
      <c r="L8" s="69">
        <f>SUM(M8:W8)</f>
        <v>0</v>
      </c>
      <c r="M8" s="72"/>
      <c r="N8" s="73"/>
      <c r="O8" s="72"/>
      <c r="P8" s="72"/>
      <c r="Q8" s="72"/>
      <c r="R8" s="72"/>
      <c r="S8" s="72"/>
      <c r="T8" s="72"/>
      <c r="U8" s="72"/>
      <c r="V8" s="72"/>
      <c r="W8" s="72"/>
      <c r="X8" s="3"/>
    </row>
    <row r="9" spans="1:24" ht="25.5">
      <c r="A9" s="7"/>
      <c r="B9" s="63" t="s">
        <v>126</v>
      </c>
      <c r="C9" s="57"/>
      <c r="D9" s="57"/>
      <c r="E9" s="59"/>
      <c r="F9" s="60">
        <f t="shared" ref="F9:F10" si="4">SUM(G9:L9)</f>
        <v>400</v>
      </c>
      <c r="G9" s="60"/>
      <c r="H9" s="60"/>
      <c r="I9" s="60">
        <f>'[1]ВС ИС'!$F$15</f>
        <v>200</v>
      </c>
      <c r="J9" s="60">
        <f>'[1]ВС ИС'!$G$15</f>
        <v>200</v>
      </c>
      <c r="K9" s="60"/>
      <c r="L9" s="69">
        <f t="shared" ref="L9:L10" si="5">SUM(M9:W9)</f>
        <v>0</v>
      </c>
      <c r="M9" s="72"/>
      <c r="N9" s="73"/>
      <c r="O9" s="72"/>
      <c r="P9" s="72"/>
      <c r="Q9" s="72"/>
      <c r="R9" s="72"/>
      <c r="S9" s="72"/>
      <c r="T9" s="72"/>
      <c r="U9" s="72"/>
      <c r="V9" s="72"/>
      <c r="W9" s="72"/>
      <c r="X9" s="3"/>
    </row>
    <row r="10" spans="1:24" ht="25.5">
      <c r="A10" s="7"/>
      <c r="B10" s="63" t="s">
        <v>127</v>
      </c>
      <c r="C10" s="57"/>
      <c r="D10" s="57"/>
      <c r="E10" s="59"/>
      <c r="F10" s="60">
        <f t="shared" si="4"/>
        <v>4000</v>
      </c>
      <c r="G10" s="60"/>
      <c r="H10" s="60"/>
      <c r="I10" s="60">
        <f>I7-I9</f>
        <v>2000</v>
      </c>
      <c r="J10" s="60">
        <f>J7-J9</f>
        <v>2000</v>
      </c>
      <c r="K10" s="60"/>
      <c r="L10" s="69">
        <f t="shared" si="5"/>
        <v>0</v>
      </c>
      <c r="M10" s="72"/>
      <c r="N10" s="73"/>
      <c r="O10" s="72"/>
      <c r="P10" s="72"/>
      <c r="Q10" s="72"/>
      <c r="R10" s="72"/>
      <c r="S10" s="72"/>
      <c r="T10" s="72"/>
      <c r="U10" s="72"/>
      <c r="V10" s="72"/>
      <c r="W10" s="72"/>
      <c r="X10" s="3"/>
    </row>
    <row r="11" spans="1:24" ht="127.5">
      <c r="A11" s="2" t="s">
        <v>10</v>
      </c>
      <c r="B11" s="75" t="s">
        <v>81</v>
      </c>
      <c r="C11" s="76" t="s">
        <v>62</v>
      </c>
      <c r="D11" s="76" t="s">
        <v>63</v>
      </c>
      <c r="E11" s="77" t="s">
        <v>88</v>
      </c>
      <c r="F11" s="78">
        <f t="shared" ref="F11:F23" si="6">SUM(G11:L11)</f>
        <v>4000</v>
      </c>
      <c r="G11" s="79"/>
      <c r="H11" s="79"/>
      <c r="I11" s="79"/>
      <c r="J11" s="79">
        <v>2000</v>
      </c>
      <c r="K11" s="79">
        <v>2000</v>
      </c>
      <c r="L11" s="80">
        <f t="shared" si="3"/>
        <v>0</v>
      </c>
      <c r="M11" s="79"/>
      <c r="N11" s="79"/>
      <c r="O11" s="79"/>
      <c r="P11" s="81"/>
      <c r="Q11" s="81"/>
      <c r="R11" s="81"/>
      <c r="S11" s="81"/>
      <c r="T11" s="81"/>
      <c r="U11" s="81"/>
      <c r="V11" s="81"/>
      <c r="W11" s="81"/>
      <c r="X11" s="3" t="s">
        <v>15</v>
      </c>
    </row>
    <row r="12" spans="1:24" ht="38.25">
      <c r="A12" s="2"/>
      <c r="B12" s="63" t="s">
        <v>125</v>
      </c>
      <c r="C12" s="57"/>
      <c r="D12" s="57"/>
      <c r="E12" s="59"/>
      <c r="F12" s="60">
        <f>SUM(G12:L12)</f>
        <v>0</v>
      </c>
      <c r="G12" s="60"/>
      <c r="H12" s="60"/>
      <c r="I12" s="60"/>
      <c r="J12" s="60"/>
      <c r="K12" s="60"/>
      <c r="L12" s="69">
        <f>SUM(M12:W12)</f>
        <v>0</v>
      </c>
      <c r="M12" s="72"/>
      <c r="N12" s="73"/>
      <c r="O12" s="72"/>
      <c r="P12" s="72"/>
      <c r="Q12" s="72"/>
      <c r="R12" s="72"/>
      <c r="S12" s="72"/>
      <c r="T12" s="72"/>
      <c r="U12" s="72"/>
      <c r="V12" s="72"/>
      <c r="W12" s="72"/>
      <c r="X12" s="3"/>
    </row>
    <row r="13" spans="1:24" ht="25.5">
      <c r="A13" s="2"/>
      <c r="B13" s="63" t="s">
        <v>126</v>
      </c>
      <c r="C13" s="57"/>
      <c r="D13" s="57"/>
      <c r="E13" s="59"/>
      <c r="F13" s="60">
        <f t="shared" ref="F13:F14" si="7">SUM(G13:L13)</f>
        <v>200</v>
      </c>
      <c r="G13" s="60"/>
      <c r="H13" s="60"/>
      <c r="I13" s="60"/>
      <c r="J13" s="60"/>
      <c r="K13" s="60">
        <f>'[1]ВС ИС'!$H$15</f>
        <v>200</v>
      </c>
      <c r="L13" s="69">
        <f t="shared" ref="L13:L14" si="8">SUM(M13:W13)</f>
        <v>0</v>
      </c>
      <c r="M13" s="72"/>
      <c r="N13" s="73"/>
      <c r="O13" s="72"/>
      <c r="P13" s="72"/>
      <c r="Q13" s="72"/>
      <c r="R13" s="72"/>
      <c r="S13" s="72"/>
      <c r="T13" s="72"/>
      <c r="U13" s="72"/>
      <c r="V13" s="72"/>
      <c r="W13" s="72"/>
      <c r="X13" s="3"/>
    </row>
    <row r="14" spans="1:24" ht="25.5">
      <c r="A14" s="2"/>
      <c r="B14" s="63" t="s">
        <v>127</v>
      </c>
      <c r="C14" s="57"/>
      <c r="D14" s="57"/>
      <c r="E14" s="59"/>
      <c r="F14" s="60">
        <f t="shared" si="7"/>
        <v>3800</v>
      </c>
      <c r="G14" s="60"/>
      <c r="H14" s="60"/>
      <c r="I14" s="60"/>
      <c r="J14" s="60">
        <f>J11</f>
        <v>2000</v>
      </c>
      <c r="K14" s="60">
        <f>K11-K13</f>
        <v>1800</v>
      </c>
      <c r="L14" s="69">
        <f t="shared" si="8"/>
        <v>0</v>
      </c>
      <c r="M14" s="72"/>
      <c r="N14" s="73"/>
      <c r="O14" s="72"/>
      <c r="P14" s="72"/>
      <c r="Q14" s="72"/>
      <c r="R14" s="72"/>
      <c r="S14" s="72"/>
      <c r="T14" s="72"/>
      <c r="U14" s="72"/>
      <c r="V14" s="72"/>
      <c r="W14" s="72"/>
      <c r="X14" s="3"/>
    </row>
    <row r="15" spans="1:24" ht="139.5" customHeight="1">
      <c r="A15" s="4" t="s">
        <v>13</v>
      </c>
      <c r="B15" s="75" t="s">
        <v>16</v>
      </c>
      <c r="C15" s="76" t="s">
        <v>17</v>
      </c>
      <c r="D15" s="76" t="s">
        <v>18</v>
      </c>
      <c r="E15" s="82"/>
      <c r="F15" s="78">
        <f t="shared" si="6"/>
        <v>1000</v>
      </c>
      <c r="G15" s="79"/>
      <c r="H15" s="79"/>
      <c r="I15" s="83"/>
      <c r="J15" s="83"/>
      <c r="K15" s="84"/>
      <c r="L15" s="80">
        <f t="shared" si="3"/>
        <v>1000</v>
      </c>
      <c r="M15" s="84"/>
      <c r="N15" s="85">
        <v>1000</v>
      </c>
      <c r="O15" s="84"/>
      <c r="P15" s="86"/>
      <c r="Q15" s="86"/>
      <c r="R15" s="86"/>
      <c r="S15" s="86"/>
      <c r="T15" s="86"/>
      <c r="U15" s="86"/>
      <c r="V15" s="86"/>
      <c r="W15" s="86"/>
      <c r="X15" s="3" t="s">
        <v>19</v>
      </c>
    </row>
    <row r="16" spans="1:24" ht="38.25">
      <c r="A16" s="4"/>
      <c r="B16" s="63" t="s">
        <v>125</v>
      </c>
      <c r="C16" s="57"/>
      <c r="D16" s="57"/>
      <c r="E16" s="59"/>
      <c r="F16" s="60">
        <f>SUM(G16:L16)</f>
        <v>0</v>
      </c>
      <c r="G16" s="60"/>
      <c r="H16" s="60"/>
      <c r="I16" s="60"/>
      <c r="J16" s="60"/>
      <c r="K16" s="60"/>
      <c r="L16" s="69">
        <f>SUM(M16:W16)</f>
        <v>0</v>
      </c>
      <c r="M16" s="72"/>
      <c r="N16" s="73"/>
      <c r="O16" s="72"/>
      <c r="P16" s="72"/>
      <c r="Q16" s="72"/>
      <c r="R16" s="72"/>
      <c r="S16" s="72"/>
      <c r="T16" s="72"/>
      <c r="U16" s="72"/>
      <c r="V16" s="72"/>
      <c r="W16" s="72"/>
      <c r="X16" s="3"/>
    </row>
    <row r="17" spans="1:24" ht="25.5">
      <c r="A17" s="4"/>
      <c r="B17" s="63" t="s">
        <v>126</v>
      </c>
      <c r="C17" s="57"/>
      <c r="D17" s="57"/>
      <c r="E17" s="59"/>
      <c r="F17" s="60">
        <f t="shared" ref="F17:F18" si="9">SUM(G17:L17)</f>
        <v>0</v>
      </c>
      <c r="G17" s="60"/>
      <c r="H17" s="60"/>
      <c r="I17" s="60"/>
      <c r="J17" s="60"/>
      <c r="K17" s="60"/>
      <c r="L17" s="69">
        <f t="shared" ref="L17:L18" si="10">SUM(M17:W17)</f>
        <v>0</v>
      </c>
      <c r="M17" s="72"/>
      <c r="N17" s="73"/>
      <c r="O17" s="72"/>
      <c r="P17" s="72"/>
      <c r="Q17" s="72"/>
      <c r="R17" s="72"/>
      <c r="S17" s="72"/>
      <c r="T17" s="72"/>
      <c r="U17" s="72"/>
      <c r="V17" s="72"/>
      <c r="W17" s="72"/>
      <c r="X17" s="3"/>
    </row>
    <row r="18" spans="1:24" ht="25.5">
      <c r="A18" s="4"/>
      <c r="B18" s="63" t="s">
        <v>127</v>
      </c>
      <c r="C18" s="57"/>
      <c r="D18" s="57"/>
      <c r="E18" s="59"/>
      <c r="F18" s="60">
        <f t="shared" si="9"/>
        <v>1000</v>
      </c>
      <c r="G18" s="60"/>
      <c r="H18" s="60"/>
      <c r="I18" s="60"/>
      <c r="J18" s="60"/>
      <c r="K18" s="60"/>
      <c r="L18" s="69">
        <f t="shared" si="10"/>
        <v>1000</v>
      </c>
      <c r="M18" s="72"/>
      <c r="N18" s="73">
        <f>N15</f>
        <v>1000</v>
      </c>
      <c r="O18" s="72"/>
      <c r="P18" s="72"/>
      <c r="Q18" s="72"/>
      <c r="R18" s="72"/>
      <c r="S18" s="72"/>
      <c r="T18" s="72"/>
      <c r="U18" s="72"/>
      <c r="V18" s="72"/>
      <c r="W18" s="72"/>
      <c r="X18" s="3"/>
    </row>
    <row r="19" spans="1:24" ht="63.75">
      <c r="A19" s="4" t="s">
        <v>14</v>
      </c>
      <c r="B19" s="75" t="s">
        <v>66</v>
      </c>
      <c r="C19" s="75" t="s">
        <v>68</v>
      </c>
      <c r="D19" s="76" t="s">
        <v>69</v>
      </c>
      <c r="E19" s="82" t="s">
        <v>89</v>
      </c>
      <c r="F19" s="78">
        <f t="shared" si="6"/>
        <v>1000</v>
      </c>
      <c r="G19" s="79"/>
      <c r="H19" s="79"/>
      <c r="I19" s="83">
        <v>500</v>
      </c>
      <c r="J19" s="83"/>
      <c r="K19" s="84"/>
      <c r="L19" s="80">
        <f t="shared" si="3"/>
        <v>500</v>
      </c>
      <c r="M19" s="85">
        <v>500</v>
      </c>
      <c r="N19" s="84"/>
      <c r="O19" s="84"/>
      <c r="P19" s="86"/>
      <c r="Q19" s="86"/>
      <c r="R19" s="86"/>
      <c r="S19" s="86"/>
      <c r="T19" s="86"/>
      <c r="U19" s="86"/>
      <c r="V19" s="86"/>
      <c r="W19" s="86"/>
      <c r="X19" s="3" t="s">
        <v>69</v>
      </c>
    </row>
    <row r="20" spans="1:24" ht="38.25">
      <c r="A20" s="4"/>
      <c r="B20" s="63" t="s">
        <v>125</v>
      </c>
      <c r="C20" s="57"/>
      <c r="D20" s="57"/>
      <c r="E20" s="59"/>
      <c r="F20" s="60">
        <f>SUM(G20:L20)</f>
        <v>0</v>
      </c>
      <c r="G20" s="60"/>
      <c r="H20" s="60"/>
      <c r="I20" s="60"/>
      <c r="J20" s="60"/>
      <c r="K20" s="60"/>
      <c r="L20" s="69">
        <f>SUM(M20:W20)</f>
        <v>0</v>
      </c>
      <c r="M20" s="72"/>
      <c r="N20" s="73"/>
      <c r="O20" s="72"/>
      <c r="P20" s="72"/>
      <c r="Q20" s="72"/>
      <c r="R20" s="72"/>
      <c r="S20" s="72"/>
      <c r="T20" s="72"/>
      <c r="U20" s="72"/>
      <c r="V20" s="72"/>
      <c r="W20" s="72"/>
      <c r="X20" s="3"/>
    </row>
    <row r="21" spans="1:24" ht="25.5">
      <c r="A21" s="4"/>
      <c r="B21" s="63" t="s">
        <v>126</v>
      </c>
      <c r="C21" s="57"/>
      <c r="D21" s="57"/>
      <c r="E21" s="59"/>
      <c r="F21" s="60">
        <f t="shared" ref="F21:F22" si="11">SUM(G21:L21)</f>
        <v>0</v>
      </c>
      <c r="G21" s="60"/>
      <c r="H21" s="60"/>
      <c r="I21" s="60"/>
      <c r="J21" s="60"/>
      <c r="K21" s="60"/>
      <c r="L21" s="69">
        <f t="shared" ref="L21:L22" si="12">SUM(M21:W21)</f>
        <v>0</v>
      </c>
      <c r="M21" s="72"/>
      <c r="N21" s="73"/>
      <c r="O21" s="72"/>
      <c r="P21" s="72"/>
      <c r="Q21" s="72"/>
      <c r="R21" s="72"/>
      <c r="S21" s="72"/>
      <c r="T21" s="72"/>
      <c r="U21" s="72"/>
      <c r="V21" s="72"/>
      <c r="W21" s="72"/>
      <c r="X21" s="3"/>
    </row>
    <row r="22" spans="1:24" ht="25.5">
      <c r="A22" s="4"/>
      <c r="B22" s="63" t="s">
        <v>127</v>
      </c>
      <c r="C22" s="57"/>
      <c r="D22" s="57"/>
      <c r="E22" s="59"/>
      <c r="F22" s="60">
        <f t="shared" si="11"/>
        <v>1000</v>
      </c>
      <c r="G22" s="60"/>
      <c r="H22" s="60"/>
      <c r="I22" s="60">
        <f>I19</f>
        <v>500</v>
      </c>
      <c r="J22" s="60"/>
      <c r="K22" s="60"/>
      <c r="L22" s="69">
        <f t="shared" si="12"/>
        <v>500</v>
      </c>
      <c r="M22" s="104">
        <f>M19</f>
        <v>500</v>
      </c>
      <c r="N22" s="73"/>
      <c r="O22" s="72"/>
      <c r="P22" s="72"/>
      <c r="Q22" s="72"/>
      <c r="R22" s="72"/>
      <c r="S22" s="72"/>
      <c r="T22" s="72"/>
      <c r="U22" s="72"/>
      <c r="V22" s="72"/>
      <c r="W22" s="72"/>
      <c r="X22" s="3"/>
    </row>
    <row r="23" spans="1:24" s="23" customFormat="1" ht="153">
      <c r="A23" s="54" t="s">
        <v>123</v>
      </c>
      <c r="B23" s="40" t="s">
        <v>110</v>
      </c>
      <c r="C23" s="40" t="s">
        <v>111</v>
      </c>
      <c r="D23" s="87" t="s">
        <v>112</v>
      </c>
      <c r="E23" s="77" t="s">
        <v>44</v>
      </c>
      <c r="F23" s="80">
        <f t="shared" si="6"/>
        <v>200</v>
      </c>
      <c r="G23" s="42"/>
      <c r="H23" s="42">
        <v>200</v>
      </c>
      <c r="I23" s="42"/>
      <c r="J23" s="42"/>
      <c r="K23" s="88"/>
      <c r="L23" s="80">
        <f t="shared" si="3"/>
        <v>0</v>
      </c>
      <c r="M23" s="89"/>
      <c r="N23" s="88"/>
      <c r="O23" s="88"/>
      <c r="P23" s="90"/>
      <c r="Q23" s="90"/>
      <c r="R23" s="90"/>
      <c r="S23" s="90"/>
      <c r="T23" s="90"/>
      <c r="U23" s="90"/>
      <c r="V23" s="90"/>
      <c r="W23" s="90"/>
      <c r="X23" s="9" t="s">
        <v>112</v>
      </c>
    </row>
    <row r="24" spans="1:24" s="23" customFormat="1" ht="38.25">
      <c r="A24" s="54"/>
      <c r="B24" s="63" t="s">
        <v>125</v>
      </c>
      <c r="C24" s="57"/>
      <c r="D24" s="57"/>
      <c r="E24" s="59"/>
      <c r="F24" s="60">
        <f>SUM(G24:L24)</f>
        <v>0</v>
      </c>
      <c r="G24" s="60"/>
      <c r="H24" s="60"/>
      <c r="I24" s="60"/>
      <c r="J24" s="60"/>
      <c r="K24" s="60"/>
      <c r="L24" s="69">
        <f>SUM(M24:W24)</f>
        <v>0</v>
      </c>
      <c r="M24" s="72"/>
      <c r="N24" s="73"/>
      <c r="O24" s="72"/>
      <c r="P24" s="72"/>
      <c r="Q24" s="72"/>
      <c r="R24" s="72"/>
      <c r="S24" s="72"/>
      <c r="T24" s="72"/>
      <c r="U24" s="72"/>
      <c r="V24" s="72"/>
      <c r="W24" s="72"/>
      <c r="X24" s="9"/>
    </row>
    <row r="25" spans="1:24" s="23" customFormat="1" ht="25.5">
      <c r="A25" s="54"/>
      <c r="B25" s="63" t="s">
        <v>126</v>
      </c>
      <c r="C25" s="57"/>
      <c r="D25" s="57"/>
      <c r="E25" s="59"/>
      <c r="F25" s="60">
        <f t="shared" ref="F25:F26" si="13">SUM(G25:L25)</f>
        <v>0</v>
      </c>
      <c r="G25" s="60"/>
      <c r="H25" s="60"/>
      <c r="I25" s="60"/>
      <c r="J25" s="60"/>
      <c r="K25" s="60"/>
      <c r="L25" s="69">
        <f t="shared" ref="L25:L26" si="14">SUM(M25:W25)</f>
        <v>0</v>
      </c>
      <c r="M25" s="72"/>
      <c r="N25" s="73"/>
      <c r="O25" s="72"/>
      <c r="P25" s="72"/>
      <c r="Q25" s="72"/>
      <c r="R25" s="72"/>
      <c r="S25" s="72"/>
      <c r="T25" s="72"/>
      <c r="U25" s="72"/>
      <c r="V25" s="72"/>
      <c r="W25" s="72"/>
      <c r="X25" s="9"/>
    </row>
    <row r="26" spans="1:24" s="23" customFormat="1" ht="25.5">
      <c r="A26" s="54"/>
      <c r="B26" s="63" t="s">
        <v>127</v>
      </c>
      <c r="C26" s="57"/>
      <c r="D26" s="57"/>
      <c r="E26" s="59"/>
      <c r="F26" s="60">
        <f t="shared" si="13"/>
        <v>200</v>
      </c>
      <c r="G26" s="60"/>
      <c r="H26" s="60">
        <f>H23</f>
        <v>200</v>
      </c>
      <c r="I26" s="60"/>
      <c r="J26" s="60"/>
      <c r="K26" s="60"/>
      <c r="L26" s="69">
        <f t="shared" si="14"/>
        <v>0</v>
      </c>
      <c r="M26" s="72"/>
      <c r="N26" s="73"/>
      <c r="O26" s="72"/>
      <c r="P26" s="72"/>
      <c r="Q26" s="72"/>
      <c r="R26" s="72"/>
      <c r="S26" s="72"/>
      <c r="T26" s="72"/>
      <c r="U26" s="72"/>
      <c r="V26" s="72"/>
      <c r="W26" s="72"/>
      <c r="X26" s="9"/>
    </row>
    <row r="27" spans="1:24" ht="127.5">
      <c r="A27" s="19" t="s">
        <v>20</v>
      </c>
      <c r="B27" s="91" t="s">
        <v>21</v>
      </c>
      <c r="C27" s="92" t="s">
        <v>22</v>
      </c>
      <c r="D27" s="92" t="s">
        <v>23</v>
      </c>
      <c r="E27" s="93"/>
      <c r="F27" s="94">
        <f>SUM(G27:L27)</f>
        <v>30200</v>
      </c>
      <c r="G27" s="94">
        <f>G28+G32+G36+G40</f>
        <v>0</v>
      </c>
      <c r="H27" s="94">
        <f t="shared" ref="H27:K27" si="15">H28+H32+H36+H40</f>
        <v>0</v>
      </c>
      <c r="I27" s="94">
        <f t="shared" si="15"/>
        <v>0</v>
      </c>
      <c r="J27" s="94">
        <f t="shared" si="15"/>
        <v>0</v>
      </c>
      <c r="K27" s="94">
        <f t="shared" si="15"/>
        <v>2770</v>
      </c>
      <c r="L27" s="94">
        <f>SUM(L28:L40)</f>
        <v>27430</v>
      </c>
      <c r="M27" s="94">
        <f>M28+M32+M36+M40</f>
        <v>2770</v>
      </c>
      <c r="N27" s="94">
        <f t="shared" ref="N27" si="16">N28+N32+N36+N40</f>
        <v>2770</v>
      </c>
      <c r="O27" s="94">
        <f t="shared" ref="O27" si="17">O28+O32+O36+O40</f>
        <v>2500</v>
      </c>
      <c r="P27" s="94">
        <f t="shared" ref="P27" si="18">P28+P32+P36+P40</f>
        <v>3400</v>
      </c>
      <c r="Q27" s="94">
        <f t="shared" ref="Q27" si="19">Q28+Q32+Q36+Q40</f>
        <v>2500</v>
      </c>
      <c r="R27" s="94">
        <f>SUM(R28:R40)</f>
        <v>0</v>
      </c>
      <c r="S27" s="94">
        <f>SUM(S28:S40)</f>
        <v>0</v>
      </c>
      <c r="T27" s="94">
        <f>SUM(T28:T40)</f>
        <v>0</v>
      </c>
      <c r="U27" s="94">
        <f>SUM(U28:U40)</f>
        <v>0</v>
      </c>
      <c r="V27" s="94">
        <f>SUM(V28:V40)</f>
        <v>0</v>
      </c>
      <c r="W27" s="94">
        <f>SUM(W28:W40)</f>
        <v>0</v>
      </c>
      <c r="X27" s="20" t="s">
        <v>23</v>
      </c>
    </row>
    <row r="28" spans="1:24" ht="180" customHeight="1">
      <c r="A28" s="6" t="s">
        <v>24</v>
      </c>
      <c r="B28" s="2" t="s">
        <v>70</v>
      </c>
      <c r="C28" s="3" t="s">
        <v>25</v>
      </c>
      <c r="D28" s="3" t="s">
        <v>26</v>
      </c>
      <c r="E28" s="5" t="s">
        <v>90</v>
      </c>
      <c r="F28" s="36">
        <f>SUM(G28:L28)</f>
        <v>7500</v>
      </c>
      <c r="G28" s="28"/>
      <c r="H28" s="28"/>
      <c r="I28" s="28"/>
      <c r="J28" s="28"/>
      <c r="K28" s="28"/>
      <c r="L28" s="38">
        <f t="shared" si="3"/>
        <v>7500</v>
      </c>
      <c r="M28" s="28"/>
      <c r="N28" s="28"/>
      <c r="O28" s="28">
        <v>2500</v>
      </c>
      <c r="P28" s="28">
        <v>2500</v>
      </c>
      <c r="Q28" s="28">
        <v>2500</v>
      </c>
      <c r="R28" s="33"/>
      <c r="S28" s="33"/>
      <c r="T28" s="33"/>
      <c r="U28" s="33"/>
      <c r="V28" s="33"/>
      <c r="W28" s="33"/>
      <c r="X28" s="3" t="s">
        <v>27</v>
      </c>
    </row>
    <row r="29" spans="1:24" ht="38.25">
      <c r="A29" s="6"/>
      <c r="B29" s="63" t="s">
        <v>125</v>
      </c>
      <c r="C29" s="57"/>
      <c r="D29" s="57"/>
      <c r="E29" s="59"/>
      <c r="F29" s="60">
        <f>SUM(G29:L29)</f>
        <v>0</v>
      </c>
      <c r="G29" s="60"/>
      <c r="H29" s="60"/>
      <c r="I29" s="60"/>
      <c r="J29" s="60"/>
      <c r="K29" s="60"/>
      <c r="L29" s="69">
        <f>SUM(M29:W29)</f>
        <v>0</v>
      </c>
      <c r="M29" s="72"/>
      <c r="N29" s="73"/>
      <c r="O29" s="72"/>
      <c r="P29" s="72"/>
      <c r="Q29" s="72"/>
      <c r="R29" s="72"/>
      <c r="S29" s="72"/>
      <c r="T29" s="72"/>
      <c r="U29" s="72"/>
      <c r="V29" s="72"/>
      <c r="W29" s="72"/>
      <c r="X29" s="3"/>
    </row>
    <row r="30" spans="1:24" ht="25.5">
      <c r="A30" s="6"/>
      <c r="B30" s="63" t="s">
        <v>126</v>
      </c>
      <c r="C30" s="57"/>
      <c r="D30" s="57"/>
      <c r="E30" s="59"/>
      <c r="F30" s="60">
        <f t="shared" ref="F30:F31" si="20">SUM(G30:L30)</f>
        <v>600</v>
      </c>
      <c r="G30" s="60"/>
      <c r="H30" s="60"/>
      <c r="I30" s="60"/>
      <c r="J30" s="60"/>
      <c r="K30" s="60"/>
      <c r="L30" s="69">
        <f t="shared" ref="L30:L31" si="21">SUM(M30:W30)</f>
        <v>600</v>
      </c>
      <c r="M30" s="72"/>
      <c r="N30" s="104"/>
      <c r="O30" s="104">
        <f>'[1]ВС ИС'!$K$39</f>
        <v>200</v>
      </c>
      <c r="P30" s="104">
        <f>'[1]ВС ИС'!$L$39</f>
        <v>200</v>
      </c>
      <c r="Q30" s="104">
        <f>'[1]ВС ИС'!$M$39</f>
        <v>200</v>
      </c>
      <c r="R30" s="104"/>
      <c r="S30" s="72"/>
      <c r="T30" s="72"/>
      <c r="U30" s="72"/>
      <c r="V30" s="72"/>
      <c r="W30" s="72"/>
      <c r="X30" s="3"/>
    </row>
    <row r="31" spans="1:24" ht="25.5">
      <c r="A31" s="6"/>
      <c r="B31" s="63" t="s">
        <v>127</v>
      </c>
      <c r="C31" s="57"/>
      <c r="D31" s="57"/>
      <c r="E31" s="59"/>
      <c r="F31" s="60">
        <f t="shared" si="20"/>
        <v>6900</v>
      </c>
      <c r="G31" s="60"/>
      <c r="H31" s="60"/>
      <c r="I31" s="60"/>
      <c r="J31" s="60"/>
      <c r="K31" s="60"/>
      <c r="L31" s="69">
        <f t="shared" si="21"/>
        <v>6900</v>
      </c>
      <c r="M31" s="72"/>
      <c r="N31" s="73"/>
      <c r="O31" s="104">
        <f>O28-O30</f>
        <v>2300</v>
      </c>
      <c r="P31" s="104">
        <f t="shared" ref="P31:Q31" si="22">P28-P30</f>
        <v>2300</v>
      </c>
      <c r="Q31" s="104">
        <f t="shared" si="22"/>
        <v>2300</v>
      </c>
      <c r="R31" s="72"/>
      <c r="S31" s="72"/>
      <c r="T31" s="72"/>
      <c r="U31" s="72"/>
      <c r="V31" s="72"/>
      <c r="W31" s="72"/>
      <c r="X31" s="3"/>
    </row>
    <row r="32" spans="1:24" ht="127.5">
      <c r="A32" s="6" t="s">
        <v>28</v>
      </c>
      <c r="B32" s="40" t="s">
        <v>73</v>
      </c>
      <c r="C32" s="76" t="s">
        <v>22</v>
      </c>
      <c r="D32" s="76" t="s">
        <v>23</v>
      </c>
      <c r="E32" s="77" t="s">
        <v>91</v>
      </c>
      <c r="F32" s="95">
        <f>SUM(G32:L32)</f>
        <v>8310</v>
      </c>
      <c r="G32" s="83"/>
      <c r="H32" s="83"/>
      <c r="I32" s="83"/>
      <c r="J32" s="83"/>
      <c r="K32" s="83">
        <v>2770</v>
      </c>
      <c r="L32" s="80">
        <f t="shared" si="3"/>
        <v>5540</v>
      </c>
      <c r="M32" s="83">
        <v>2770</v>
      </c>
      <c r="N32" s="83">
        <v>2770</v>
      </c>
      <c r="O32" s="83"/>
      <c r="P32" s="83"/>
      <c r="Q32" s="83"/>
      <c r="R32" s="83"/>
      <c r="S32" s="83"/>
      <c r="T32" s="83"/>
      <c r="U32" s="96"/>
      <c r="V32" s="96"/>
      <c r="W32" s="96"/>
      <c r="X32" s="3" t="s">
        <v>60</v>
      </c>
    </row>
    <row r="33" spans="1:24" ht="38.25">
      <c r="A33" s="6"/>
      <c r="B33" s="63" t="s">
        <v>125</v>
      </c>
      <c r="C33" s="57"/>
      <c r="D33" s="57"/>
      <c r="E33" s="59"/>
      <c r="F33" s="60">
        <f>SUM(G33:L33)</f>
        <v>0</v>
      </c>
      <c r="G33" s="60"/>
      <c r="H33" s="60"/>
      <c r="I33" s="60"/>
      <c r="J33" s="60"/>
      <c r="K33" s="60"/>
      <c r="L33" s="69">
        <f>SUM(M33:W33)</f>
        <v>0</v>
      </c>
      <c r="M33" s="72"/>
      <c r="N33" s="73"/>
      <c r="O33" s="72"/>
      <c r="P33" s="72"/>
      <c r="Q33" s="72"/>
      <c r="R33" s="72"/>
      <c r="S33" s="72"/>
      <c r="T33" s="72"/>
      <c r="U33" s="72"/>
      <c r="V33" s="72"/>
      <c r="W33" s="72"/>
      <c r="X33" s="3"/>
    </row>
    <row r="34" spans="1:24" ht="25.5">
      <c r="A34" s="6"/>
      <c r="B34" s="63" t="s">
        <v>126</v>
      </c>
      <c r="C34" s="57"/>
      <c r="D34" s="57"/>
      <c r="E34" s="59"/>
      <c r="F34" s="60">
        <f t="shared" ref="F34:F35" si="23">SUM(G34:L34)</f>
        <v>600</v>
      </c>
      <c r="G34" s="60"/>
      <c r="H34" s="60"/>
      <c r="I34" s="60"/>
      <c r="J34" s="60"/>
      <c r="K34" s="60">
        <f>'[1]ВС ИС'!$H$39</f>
        <v>200</v>
      </c>
      <c r="L34" s="69">
        <f t="shared" ref="L34:L35" si="24">SUM(M34:W34)</f>
        <v>400</v>
      </c>
      <c r="M34" s="104">
        <f>'[1]ВС ИС'!$I$39</f>
        <v>200</v>
      </c>
      <c r="N34" s="73">
        <f>'[1]ВС ИС'!$J$39</f>
        <v>200</v>
      </c>
      <c r="O34" s="72"/>
      <c r="P34" s="72"/>
      <c r="Q34" s="72"/>
      <c r="R34" s="72"/>
      <c r="S34" s="72"/>
      <c r="T34" s="72"/>
      <c r="U34" s="72"/>
      <c r="V34" s="72"/>
      <c r="W34" s="72"/>
      <c r="X34" s="3"/>
    </row>
    <row r="35" spans="1:24" ht="25.5">
      <c r="A35" s="6"/>
      <c r="B35" s="63" t="s">
        <v>127</v>
      </c>
      <c r="C35" s="57"/>
      <c r="D35" s="57"/>
      <c r="E35" s="59"/>
      <c r="F35" s="60">
        <f t="shared" si="23"/>
        <v>7710</v>
      </c>
      <c r="G35" s="60"/>
      <c r="H35" s="60"/>
      <c r="I35" s="60"/>
      <c r="J35" s="60"/>
      <c r="K35" s="104">
        <f t="shared" ref="K35:M35" si="25">K32-K34</f>
        <v>2570</v>
      </c>
      <c r="L35" s="69">
        <f t="shared" si="24"/>
        <v>5140</v>
      </c>
      <c r="M35" s="104">
        <f t="shared" si="25"/>
        <v>2570</v>
      </c>
      <c r="N35" s="104">
        <f t="shared" ref="N35" si="26">N32-N34</f>
        <v>2570</v>
      </c>
      <c r="O35" s="72"/>
      <c r="P35" s="72"/>
      <c r="Q35" s="72"/>
      <c r="R35" s="72"/>
      <c r="S35" s="72"/>
      <c r="T35" s="72"/>
      <c r="U35" s="72"/>
      <c r="V35" s="72"/>
      <c r="W35" s="72"/>
      <c r="X35" s="3"/>
    </row>
    <row r="36" spans="1:24" s="23" customFormat="1" ht="102">
      <c r="A36" s="64" t="s">
        <v>105</v>
      </c>
      <c r="B36" s="40" t="s">
        <v>114</v>
      </c>
      <c r="C36" s="97" t="s">
        <v>115</v>
      </c>
      <c r="D36" s="97" t="s">
        <v>116</v>
      </c>
      <c r="E36" s="77" t="s">
        <v>124</v>
      </c>
      <c r="F36" s="98">
        <f t="shared" ref="F36:F40" si="27">SUM(G36:L36)</f>
        <v>450</v>
      </c>
      <c r="G36" s="42"/>
      <c r="H36" s="42"/>
      <c r="I36" s="42"/>
      <c r="J36" s="42"/>
      <c r="K36" s="42"/>
      <c r="L36" s="80">
        <f t="shared" si="3"/>
        <v>450</v>
      </c>
      <c r="M36" s="42"/>
      <c r="N36" s="42"/>
      <c r="O36" s="42"/>
      <c r="P36" s="42">
        <v>450</v>
      </c>
      <c r="Q36" s="42"/>
      <c r="R36" s="42"/>
      <c r="S36" s="42"/>
      <c r="T36" s="42"/>
      <c r="U36" s="99"/>
      <c r="V36" s="99"/>
      <c r="W36" s="99"/>
      <c r="X36" s="47" t="s">
        <v>116</v>
      </c>
    </row>
    <row r="37" spans="1:24" s="23" customFormat="1" ht="38.25">
      <c r="A37" s="64"/>
      <c r="B37" s="63" t="s">
        <v>125</v>
      </c>
      <c r="C37" s="57"/>
      <c r="D37" s="57"/>
      <c r="E37" s="59"/>
      <c r="F37" s="60">
        <f>SUM(G37:L37)</f>
        <v>450</v>
      </c>
      <c r="G37" s="60"/>
      <c r="H37" s="60"/>
      <c r="I37" s="60"/>
      <c r="J37" s="60"/>
      <c r="K37" s="60"/>
      <c r="L37" s="69">
        <f>SUM(M37:W37)</f>
        <v>450</v>
      </c>
      <c r="M37" s="72"/>
      <c r="N37" s="73"/>
      <c r="O37" s="72"/>
      <c r="P37" s="104">
        <f>P36</f>
        <v>450</v>
      </c>
      <c r="Q37" s="72"/>
      <c r="R37" s="72"/>
      <c r="S37" s="72"/>
      <c r="T37" s="72"/>
      <c r="U37" s="72"/>
      <c r="V37" s="72"/>
      <c r="W37" s="72"/>
      <c r="X37" s="47"/>
    </row>
    <row r="38" spans="1:24" s="23" customFormat="1" ht="25.5">
      <c r="A38" s="64"/>
      <c r="B38" s="63" t="s">
        <v>126</v>
      </c>
      <c r="C38" s="57"/>
      <c r="D38" s="57"/>
      <c r="E38" s="59"/>
      <c r="F38" s="60">
        <f t="shared" ref="F38:F39" si="28">SUM(G38:L38)</f>
        <v>0</v>
      </c>
      <c r="G38" s="60"/>
      <c r="H38" s="60"/>
      <c r="I38" s="60"/>
      <c r="J38" s="60"/>
      <c r="K38" s="60"/>
      <c r="L38" s="69">
        <f t="shared" ref="L38:L39" si="29">SUM(M38:W38)</f>
        <v>0</v>
      </c>
      <c r="M38" s="72"/>
      <c r="N38" s="73"/>
      <c r="O38" s="72"/>
      <c r="P38" s="72"/>
      <c r="Q38" s="72"/>
      <c r="R38" s="72"/>
      <c r="S38" s="72"/>
      <c r="T38" s="72"/>
      <c r="U38" s="72"/>
      <c r="V38" s="72"/>
      <c r="W38" s="72"/>
      <c r="X38" s="47"/>
    </row>
    <row r="39" spans="1:24" s="23" customFormat="1" ht="25.5">
      <c r="A39" s="64"/>
      <c r="B39" s="63" t="s">
        <v>127</v>
      </c>
      <c r="C39" s="57"/>
      <c r="D39" s="57"/>
      <c r="E39" s="59"/>
      <c r="F39" s="60">
        <f t="shared" si="28"/>
        <v>0</v>
      </c>
      <c r="G39" s="60"/>
      <c r="H39" s="60"/>
      <c r="I39" s="60"/>
      <c r="J39" s="60"/>
      <c r="K39" s="60"/>
      <c r="L39" s="69">
        <f t="shared" si="29"/>
        <v>0</v>
      </c>
      <c r="M39" s="72"/>
      <c r="N39" s="73"/>
      <c r="O39" s="72"/>
      <c r="P39" s="72"/>
      <c r="Q39" s="72"/>
      <c r="R39" s="72"/>
      <c r="S39" s="72"/>
      <c r="T39" s="72"/>
      <c r="U39" s="72"/>
      <c r="V39" s="72"/>
      <c r="W39" s="72"/>
      <c r="X39" s="47"/>
    </row>
    <row r="40" spans="1:24" s="23" customFormat="1" ht="102">
      <c r="A40" s="64" t="s">
        <v>113</v>
      </c>
      <c r="B40" s="40" t="s">
        <v>118</v>
      </c>
      <c r="C40" s="97" t="s">
        <v>119</v>
      </c>
      <c r="D40" s="97" t="s">
        <v>120</v>
      </c>
      <c r="E40" s="77" t="s">
        <v>124</v>
      </c>
      <c r="F40" s="98">
        <f t="shared" si="27"/>
        <v>450</v>
      </c>
      <c r="G40" s="42"/>
      <c r="H40" s="42"/>
      <c r="I40" s="42"/>
      <c r="J40" s="42"/>
      <c r="K40" s="42"/>
      <c r="L40" s="80">
        <f t="shared" si="3"/>
        <v>450</v>
      </c>
      <c r="M40" s="42"/>
      <c r="N40" s="42"/>
      <c r="O40" s="42"/>
      <c r="P40" s="42">
        <v>450</v>
      </c>
      <c r="Q40" s="42"/>
      <c r="R40" s="42"/>
      <c r="S40" s="42"/>
      <c r="T40" s="42"/>
      <c r="U40" s="99"/>
      <c r="V40" s="99"/>
      <c r="W40" s="99"/>
      <c r="X40" s="47" t="s">
        <v>120</v>
      </c>
    </row>
    <row r="41" spans="1:24" s="23" customFormat="1" ht="38.25">
      <c r="A41" s="64"/>
      <c r="B41" s="63" t="s">
        <v>125</v>
      </c>
      <c r="C41" s="57"/>
      <c r="D41" s="57"/>
      <c r="E41" s="59"/>
      <c r="F41" s="60">
        <f>SUM(G41:L41)</f>
        <v>450</v>
      </c>
      <c r="G41" s="60"/>
      <c r="H41" s="60"/>
      <c r="I41" s="60"/>
      <c r="J41" s="60"/>
      <c r="K41" s="60"/>
      <c r="L41" s="69">
        <f>SUM(M41:W41)</f>
        <v>450</v>
      </c>
      <c r="M41" s="72"/>
      <c r="N41" s="73"/>
      <c r="O41" s="72"/>
      <c r="P41" s="104">
        <f>P40</f>
        <v>450</v>
      </c>
      <c r="Q41" s="72"/>
      <c r="R41" s="72"/>
      <c r="S41" s="72"/>
      <c r="T41" s="72"/>
      <c r="U41" s="72"/>
      <c r="V41" s="72"/>
      <c r="W41" s="72"/>
      <c r="X41" s="47"/>
    </row>
    <row r="42" spans="1:24" s="23" customFormat="1" ht="25.5">
      <c r="A42" s="64"/>
      <c r="B42" s="63" t="s">
        <v>126</v>
      </c>
      <c r="C42" s="57"/>
      <c r="D42" s="57"/>
      <c r="E42" s="59"/>
      <c r="F42" s="60">
        <f t="shared" ref="F42:F43" si="30">SUM(G42:L42)</f>
        <v>0</v>
      </c>
      <c r="G42" s="60"/>
      <c r="H42" s="60"/>
      <c r="I42" s="60"/>
      <c r="J42" s="60"/>
      <c r="K42" s="60"/>
      <c r="L42" s="69">
        <f t="shared" ref="L42:L43" si="31">SUM(M42:W42)</f>
        <v>0</v>
      </c>
      <c r="M42" s="72"/>
      <c r="N42" s="73"/>
      <c r="O42" s="72"/>
      <c r="P42" s="72"/>
      <c r="Q42" s="72"/>
      <c r="R42" s="72"/>
      <c r="S42" s="72"/>
      <c r="T42" s="72"/>
      <c r="U42" s="72"/>
      <c r="V42" s="72"/>
      <c r="W42" s="72"/>
      <c r="X42" s="47"/>
    </row>
    <row r="43" spans="1:24" s="23" customFormat="1" ht="25.5">
      <c r="A43" s="64"/>
      <c r="B43" s="63" t="s">
        <v>127</v>
      </c>
      <c r="C43" s="57"/>
      <c r="D43" s="57"/>
      <c r="E43" s="59"/>
      <c r="F43" s="60">
        <f t="shared" si="30"/>
        <v>0</v>
      </c>
      <c r="G43" s="60"/>
      <c r="H43" s="60"/>
      <c r="I43" s="60"/>
      <c r="J43" s="60"/>
      <c r="K43" s="60"/>
      <c r="L43" s="69">
        <f t="shared" si="31"/>
        <v>0</v>
      </c>
      <c r="M43" s="72"/>
      <c r="N43" s="73"/>
      <c r="O43" s="72"/>
      <c r="P43" s="72"/>
      <c r="Q43" s="72"/>
      <c r="R43" s="72"/>
      <c r="S43" s="72"/>
      <c r="T43" s="72"/>
      <c r="U43" s="72"/>
      <c r="V43" s="72"/>
      <c r="W43" s="72"/>
      <c r="X43" s="47"/>
    </row>
    <row r="44" spans="1:24" ht="165.75">
      <c r="A44" s="19" t="s">
        <v>29</v>
      </c>
      <c r="B44" s="91" t="s">
        <v>51</v>
      </c>
      <c r="C44" s="91" t="s">
        <v>52</v>
      </c>
      <c r="D44" s="91" t="s">
        <v>31</v>
      </c>
      <c r="E44" s="100"/>
      <c r="F44" s="94">
        <f>SUM(G44:L44)</f>
        <v>1750</v>
      </c>
      <c r="G44" s="94">
        <f>G45+G49+G53</f>
        <v>0</v>
      </c>
      <c r="H44" s="94">
        <f t="shared" ref="H44:K44" si="32">H45+H49+H53</f>
        <v>0</v>
      </c>
      <c r="I44" s="94">
        <f t="shared" si="32"/>
        <v>0</v>
      </c>
      <c r="J44" s="94">
        <f t="shared" si="32"/>
        <v>0</v>
      </c>
      <c r="K44" s="94">
        <f t="shared" si="32"/>
        <v>750</v>
      </c>
      <c r="L44" s="94">
        <f t="shared" si="3"/>
        <v>1000</v>
      </c>
      <c r="M44" s="94">
        <f>M45+M49+M53</f>
        <v>0</v>
      </c>
      <c r="N44" s="94">
        <f t="shared" ref="N44" si="33">N45+N49+N53</f>
        <v>0</v>
      </c>
      <c r="O44" s="94">
        <f t="shared" ref="O44" si="34">O45+O49+O53</f>
        <v>0</v>
      </c>
      <c r="P44" s="94">
        <f t="shared" ref="P44" si="35">P45+P49+P53</f>
        <v>0</v>
      </c>
      <c r="Q44" s="94">
        <f t="shared" ref="Q44" si="36">Q45+Q49+Q53</f>
        <v>0</v>
      </c>
      <c r="R44" s="94">
        <f>R45+R49+R53</f>
        <v>1000</v>
      </c>
      <c r="S44" s="94">
        <f t="shared" ref="S44" si="37">S45+S49+S53</f>
        <v>0</v>
      </c>
      <c r="T44" s="94">
        <f>SUM(T45:T53)</f>
        <v>0</v>
      </c>
      <c r="U44" s="94">
        <f>SUM(U45:U53)</f>
        <v>0</v>
      </c>
      <c r="V44" s="94">
        <f>SUM(V45:V53)</f>
        <v>0</v>
      </c>
      <c r="W44" s="94">
        <f>SUM(W45:W53)</f>
        <v>0</v>
      </c>
      <c r="X44" s="16" t="s">
        <v>31</v>
      </c>
    </row>
    <row r="45" spans="1:24" ht="89.25">
      <c r="A45" s="6" t="s">
        <v>32</v>
      </c>
      <c r="B45" s="7" t="s">
        <v>74</v>
      </c>
      <c r="C45" s="9" t="s">
        <v>33</v>
      </c>
      <c r="D45" s="3" t="s">
        <v>34</v>
      </c>
      <c r="E45" s="5" t="s">
        <v>35</v>
      </c>
      <c r="F45" s="36">
        <f t="shared" ref="F45:F53" si="38">SUM(G45:L45)</f>
        <v>150</v>
      </c>
      <c r="G45" s="26"/>
      <c r="H45" s="28"/>
      <c r="I45" s="34"/>
      <c r="J45" s="35"/>
      <c r="K45" s="35">
        <v>150</v>
      </c>
      <c r="L45" s="38">
        <f t="shared" si="3"/>
        <v>0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" t="s">
        <v>36</v>
      </c>
    </row>
    <row r="46" spans="1:24" ht="38.25">
      <c r="A46" s="6"/>
      <c r="B46" s="63" t="s">
        <v>125</v>
      </c>
      <c r="C46" s="57"/>
      <c r="D46" s="57"/>
      <c r="E46" s="59"/>
      <c r="F46" s="60">
        <f>SUM(G46:L46)</f>
        <v>150</v>
      </c>
      <c r="G46" s="60"/>
      <c r="H46" s="60"/>
      <c r="I46" s="60"/>
      <c r="J46" s="60"/>
      <c r="K46" s="60">
        <f>K45</f>
        <v>150</v>
      </c>
      <c r="L46" s="69">
        <f>SUM(M46:W46)</f>
        <v>0</v>
      </c>
      <c r="M46" s="72"/>
      <c r="N46" s="73"/>
      <c r="O46" s="72"/>
      <c r="P46" s="72"/>
      <c r="Q46" s="72"/>
      <c r="R46" s="72"/>
      <c r="S46" s="72"/>
      <c r="T46" s="72"/>
      <c r="U46" s="72"/>
      <c r="V46" s="72"/>
      <c r="W46" s="72"/>
      <c r="X46" s="2"/>
    </row>
    <row r="47" spans="1:24" ht="25.5">
      <c r="A47" s="6"/>
      <c r="B47" s="63" t="s">
        <v>126</v>
      </c>
      <c r="C47" s="57"/>
      <c r="D47" s="57"/>
      <c r="E47" s="59"/>
      <c r="F47" s="60">
        <f t="shared" ref="F47:F48" si="39">SUM(G47:L47)</f>
        <v>0</v>
      </c>
      <c r="G47" s="60"/>
      <c r="H47" s="60"/>
      <c r="I47" s="60"/>
      <c r="J47" s="60"/>
      <c r="K47" s="60"/>
      <c r="L47" s="69">
        <f t="shared" ref="L47:L48" si="40">SUM(M47:W47)</f>
        <v>0</v>
      </c>
      <c r="M47" s="72"/>
      <c r="N47" s="73"/>
      <c r="O47" s="72"/>
      <c r="P47" s="72"/>
      <c r="Q47" s="72"/>
      <c r="R47" s="72"/>
      <c r="S47" s="72"/>
      <c r="T47" s="72"/>
      <c r="U47" s="72"/>
      <c r="V47" s="72"/>
      <c r="W47" s="72"/>
      <c r="X47" s="2"/>
    </row>
    <row r="48" spans="1:24" ht="25.5">
      <c r="A48" s="6"/>
      <c r="B48" s="63" t="s">
        <v>127</v>
      </c>
      <c r="C48" s="57"/>
      <c r="D48" s="57"/>
      <c r="E48" s="59"/>
      <c r="F48" s="60">
        <f t="shared" si="39"/>
        <v>0</v>
      </c>
      <c r="G48" s="60"/>
      <c r="H48" s="60"/>
      <c r="I48" s="60"/>
      <c r="J48" s="60"/>
      <c r="K48" s="60"/>
      <c r="L48" s="69">
        <f t="shared" si="40"/>
        <v>0</v>
      </c>
      <c r="M48" s="72"/>
      <c r="N48" s="73"/>
      <c r="O48" s="72"/>
      <c r="P48" s="72"/>
      <c r="Q48" s="72"/>
      <c r="R48" s="72"/>
      <c r="S48" s="72"/>
      <c r="T48" s="72"/>
      <c r="U48" s="72"/>
      <c r="V48" s="72"/>
      <c r="W48" s="72"/>
      <c r="X48" s="2"/>
    </row>
    <row r="49" spans="1:24" ht="140.25">
      <c r="A49" s="6" t="s">
        <v>37</v>
      </c>
      <c r="B49" s="10" t="s">
        <v>75</v>
      </c>
      <c r="C49" s="14" t="s">
        <v>38</v>
      </c>
      <c r="D49" s="14" t="s">
        <v>39</v>
      </c>
      <c r="E49" s="101" t="s">
        <v>40</v>
      </c>
      <c r="F49" s="95">
        <f t="shared" si="38"/>
        <v>600</v>
      </c>
      <c r="G49" s="79"/>
      <c r="H49" s="83"/>
      <c r="I49" s="42"/>
      <c r="J49" s="42"/>
      <c r="K49" s="42">
        <v>600</v>
      </c>
      <c r="L49" s="80">
        <f t="shared" si="3"/>
        <v>0</v>
      </c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13" t="s">
        <v>59</v>
      </c>
    </row>
    <row r="50" spans="1:24" ht="38.25">
      <c r="A50" s="6"/>
      <c r="B50" s="63" t="s">
        <v>125</v>
      </c>
      <c r="C50" s="57"/>
      <c r="D50" s="57"/>
      <c r="E50" s="59"/>
      <c r="F50" s="60">
        <f>SUM(G50:L50)</f>
        <v>600</v>
      </c>
      <c r="G50" s="60"/>
      <c r="H50" s="60"/>
      <c r="I50" s="60"/>
      <c r="J50" s="60"/>
      <c r="K50" s="60">
        <f>K49</f>
        <v>600</v>
      </c>
      <c r="L50" s="69">
        <f>SUM(M50:W50)</f>
        <v>0</v>
      </c>
      <c r="M50" s="72"/>
      <c r="N50" s="73"/>
      <c r="O50" s="72"/>
      <c r="P50" s="72"/>
      <c r="Q50" s="72"/>
      <c r="R50" s="72"/>
      <c r="S50" s="72"/>
      <c r="T50" s="72"/>
      <c r="U50" s="72"/>
      <c r="V50" s="72"/>
      <c r="W50" s="72"/>
      <c r="X50" s="13"/>
    </row>
    <row r="51" spans="1:24" ht="25.5">
      <c r="A51" s="6"/>
      <c r="B51" s="63" t="s">
        <v>126</v>
      </c>
      <c r="C51" s="57"/>
      <c r="D51" s="57"/>
      <c r="E51" s="59"/>
      <c r="F51" s="60">
        <f t="shared" ref="F51:F52" si="41">SUM(G51:L51)</f>
        <v>0</v>
      </c>
      <c r="G51" s="60"/>
      <c r="H51" s="60"/>
      <c r="I51" s="60"/>
      <c r="J51" s="60"/>
      <c r="K51" s="60"/>
      <c r="L51" s="69">
        <f t="shared" ref="L51:L52" si="42">SUM(M51:W51)</f>
        <v>0</v>
      </c>
      <c r="M51" s="72"/>
      <c r="N51" s="73"/>
      <c r="O51" s="72"/>
      <c r="P51" s="72"/>
      <c r="Q51" s="72"/>
      <c r="R51" s="72"/>
      <c r="S51" s="72"/>
      <c r="T51" s="72"/>
      <c r="U51" s="72"/>
      <c r="V51" s="72"/>
      <c r="W51" s="72"/>
      <c r="X51" s="13"/>
    </row>
    <row r="52" spans="1:24" ht="25.5">
      <c r="A52" s="6"/>
      <c r="B52" s="63" t="s">
        <v>127</v>
      </c>
      <c r="C52" s="57"/>
      <c r="D52" s="57"/>
      <c r="E52" s="59"/>
      <c r="F52" s="60">
        <f t="shared" si="41"/>
        <v>0</v>
      </c>
      <c r="G52" s="60"/>
      <c r="H52" s="60"/>
      <c r="I52" s="60"/>
      <c r="J52" s="60"/>
      <c r="K52" s="60"/>
      <c r="L52" s="69">
        <f t="shared" si="42"/>
        <v>0</v>
      </c>
      <c r="M52" s="72"/>
      <c r="N52" s="73"/>
      <c r="O52" s="72"/>
      <c r="P52" s="72"/>
      <c r="Q52" s="72"/>
      <c r="R52" s="72"/>
      <c r="S52" s="72"/>
      <c r="T52" s="72"/>
      <c r="U52" s="72"/>
      <c r="V52" s="72"/>
      <c r="W52" s="72"/>
      <c r="X52" s="13"/>
    </row>
    <row r="53" spans="1:24" ht="127.5">
      <c r="A53" s="6" t="s">
        <v>41</v>
      </c>
      <c r="B53" s="102" t="s">
        <v>76</v>
      </c>
      <c r="C53" s="14" t="s">
        <v>42</v>
      </c>
      <c r="D53" s="14" t="s">
        <v>43</v>
      </c>
      <c r="E53" s="101" t="s">
        <v>44</v>
      </c>
      <c r="F53" s="95">
        <f t="shared" si="38"/>
        <v>1000</v>
      </c>
      <c r="G53" s="79"/>
      <c r="H53" s="83"/>
      <c r="I53" s="42"/>
      <c r="J53" s="42"/>
      <c r="K53" s="42"/>
      <c r="L53" s="80">
        <f t="shared" si="3"/>
        <v>1000</v>
      </c>
      <c r="M53" s="83"/>
      <c r="N53" s="83"/>
      <c r="O53" s="83"/>
      <c r="P53" s="83"/>
      <c r="Q53" s="83"/>
      <c r="R53" s="83">
        <v>1000</v>
      </c>
      <c r="S53" s="83"/>
      <c r="T53" s="83"/>
      <c r="U53" s="83"/>
      <c r="V53" s="83"/>
      <c r="W53" s="83"/>
      <c r="X53" s="13" t="s">
        <v>43</v>
      </c>
    </row>
    <row r="54" spans="1:24" ht="38.25">
      <c r="A54" s="6"/>
      <c r="B54" s="63" t="s">
        <v>125</v>
      </c>
      <c r="C54" s="57"/>
      <c r="D54" s="57"/>
      <c r="E54" s="59"/>
      <c r="F54" s="60">
        <f>SUM(G54:L54)</f>
        <v>0</v>
      </c>
      <c r="G54" s="60"/>
      <c r="H54" s="60"/>
      <c r="I54" s="60"/>
      <c r="J54" s="60"/>
      <c r="K54" s="60"/>
      <c r="L54" s="69">
        <f>SUM(M54:W54)</f>
        <v>0</v>
      </c>
      <c r="M54" s="72"/>
      <c r="N54" s="73"/>
      <c r="O54" s="72"/>
      <c r="P54" s="72"/>
      <c r="Q54" s="72"/>
      <c r="R54" s="72"/>
      <c r="S54" s="72"/>
      <c r="T54" s="72"/>
      <c r="U54" s="72"/>
      <c r="V54" s="72"/>
      <c r="W54" s="72"/>
      <c r="X54" s="13"/>
    </row>
    <row r="55" spans="1:24" ht="25.5">
      <c r="A55" s="6"/>
      <c r="B55" s="63" t="s">
        <v>126</v>
      </c>
      <c r="C55" s="57"/>
      <c r="D55" s="57"/>
      <c r="E55" s="59"/>
      <c r="F55" s="60">
        <f t="shared" ref="F55:F56" si="43">SUM(G55:L55)</f>
        <v>0</v>
      </c>
      <c r="G55" s="60"/>
      <c r="H55" s="60"/>
      <c r="I55" s="60"/>
      <c r="J55" s="60"/>
      <c r="K55" s="60"/>
      <c r="L55" s="69">
        <f t="shared" ref="L55:L56" si="44">SUM(M55:W55)</f>
        <v>0</v>
      </c>
      <c r="M55" s="72"/>
      <c r="N55" s="73"/>
      <c r="O55" s="72"/>
      <c r="P55" s="72"/>
      <c r="Q55" s="72"/>
      <c r="R55" s="72"/>
      <c r="S55" s="72"/>
      <c r="T55" s="72"/>
      <c r="U55" s="72"/>
      <c r="V55" s="72"/>
      <c r="W55" s="72"/>
      <c r="X55" s="13"/>
    </row>
    <row r="56" spans="1:24" ht="25.5">
      <c r="A56" s="6"/>
      <c r="B56" s="63" t="s">
        <v>127</v>
      </c>
      <c r="C56" s="57"/>
      <c r="D56" s="57"/>
      <c r="E56" s="59"/>
      <c r="F56" s="60">
        <f t="shared" si="43"/>
        <v>1000</v>
      </c>
      <c r="G56" s="60"/>
      <c r="H56" s="60"/>
      <c r="I56" s="60"/>
      <c r="J56" s="60"/>
      <c r="K56" s="60"/>
      <c r="L56" s="69">
        <f t="shared" si="44"/>
        <v>1000</v>
      </c>
      <c r="M56" s="72"/>
      <c r="N56" s="73"/>
      <c r="O56" s="72"/>
      <c r="P56" s="72"/>
      <c r="Q56" s="72"/>
      <c r="R56" s="104">
        <f>R53</f>
        <v>1000</v>
      </c>
      <c r="S56" s="72"/>
      <c r="T56" s="72"/>
      <c r="U56" s="72"/>
      <c r="V56" s="72"/>
      <c r="W56" s="72"/>
      <c r="X56" s="13"/>
    </row>
    <row r="57" spans="1:24" ht="38.25">
      <c r="A57" s="16">
        <v>4</v>
      </c>
      <c r="B57" s="91" t="s">
        <v>45</v>
      </c>
      <c r="C57" s="103"/>
      <c r="D57" s="103"/>
      <c r="E57" s="103"/>
      <c r="F57" s="94">
        <f>SUM(G57:L57)</f>
        <v>29060</v>
      </c>
      <c r="G57" s="94">
        <f t="shared" ref="G57:W57" si="45">G44+G27+G6</f>
        <v>0</v>
      </c>
      <c r="H57" s="94">
        <f t="shared" si="45"/>
        <v>200</v>
      </c>
      <c r="I57" s="94">
        <f t="shared" si="45"/>
        <v>2700</v>
      </c>
      <c r="J57" s="94">
        <f t="shared" si="45"/>
        <v>4200</v>
      </c>
      <c r="K57" s="94">
        <f t="shared" si="45"/>
        <v>5520</v>
      </c>
      <c r="L57" s="94">
        <f t="shared" si="3"/>
        <v>16440</v>
      </c>
      <c r="M57" s="94">
        <f t="shared" si="45"/>
        <v>3270</v>
      </c>
      <c r="N57" s="94">
        <f t="shared" si="45"/>
        <v>3770</v>
      </c>
      <c r="O57" s="94">
        <f t="shared" si="45"/>
        <v>2500</v>
      </c>
      <c r="P57" s="94">
        <f t="shared" si="45"/>
        <v>3400</v>
      </c>
      <c r="Q57" s="94">
        <f t="shared" si="45"/>
        <v>2500</v>
      </c>
      <c r="R57" s="94">
        <f t="shared" si="45"/>
        <v>1000</v>
      </c>
      <c r="S57" s="94">
        <f t="shared" si="45"/>
        <v>0</v>
      </c>
      <c r="T57" s="94">
        <f t="shared" si="45"/>
        <v>0</v>
      </c>
      <c r="U57" s="94">
        <f t="shared" si="45"/>
        <v>0</v>
      </c>
      <c r="V57" s="94">
        <f t="shared" si="45"/>
        <v>0</v>
      </c>
      <c r="W57" s="94">
        <f t="shared" si="45"/>
        <v>0</v>
      </c>
      <c r="X57" s="22"/>
    </row>
  </sheetData>
  <mergeCells count="10">
    <mergeCell ref="G2:W2"/>
    <mergeCell ref="X2:X3"/>
    <mergeCell ref="A4:X4"/>
    <mergeCell ref="A5:X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X57"/>
  <sheetViews>
    <sheetView topLeftCell="A45" zoomScale="70" zoomScaleNormal="70" workbookViewId="0">
      <selection activeCell="P68" sqref="P68"/>
    </sheetView>
  </sheetViews>
  <sheetFormatPr defaultRowHeight="15" outlineLevelCol="1"/>
  <cols>
    <col min="1" max="1" width="6.5703125" customWidth="1"/>
    <col min="2" max="2" width="30.85546875" customWidth="1"/>
    <col min="3" max="3" width="25.42578125" customWidth="1"/>
    <col min="4" max="4" width="22.85546875" customWidth="1"/>
    <col min="5" max="5" width="16.42578125" customWidth="1"/>
    <col min="6" max="6" width="14.85546875" customWidth="1"/>
    <col min="13" max="23" width="9.140625" customWidth="1" outlineLevel="1"/>
    <col min="24" max="24" width="21.28515625" customWidth="1"/>
  </cols>
  <sheetData>
    <row r="2" spans="1:24" ht="15" customHeight="1">
      <c r="A2" s="48" t="s">
        <v>0</v>
      </c>
      <c r="B2" s="48" t="s">
        <v>1</v>
      </c>
      <c r="C2" s="48" t="s">
        <v>2</v>
      </c>
      <c r="D2" s="48" t="s">
        <v>3</v>
      </c>
      <c r="E2" s="48" t="s">
        <v>47</v>
      </c>
      <c r="F2" s="48" t="s">
        <v>48</v>
      </c>
      <c r="G2" s="49" t="s">
        <v>46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48" t="s">
        <v>4</v>
      </c>
    </row>
    <row r="3" spans="1:24" ht="61.5" customHeight="1">
      <c r="A3" s="48"/>
      <c r="B3" s="48"/>
      <c r="C3" s="48"/>
      <c r="D3" s="48"/>
      <c r="E3" s="48"/>
      <c r="F3" s="48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109</v>
      </c>
      <c r="M3" s="15">
        <v>2018</v>
      </c>
      <c r="N3" s="15">
        <v>2019</v>
      </c>
      <c r="O3" s="15">
        <v>2020</v>
      </c>
      <c r="P3" s="15">
        <v>2021</v>
      </c>
      <c r="Q3" s="15">
        <v>2022</v>
      </c>
      <c r="R3" s="15">
        <v>2023</v>
      </c>
      <c r="S3" s="15">
        <v>2024</v>
      </c>
      <c r="T3" s="15">
        <v>2025</v>
      </c>
      <c r="U3" s="15">
        <v>2026</v>
      </c>
      <c r="V3" s="15">
        <v>2027</v>
      </c>
      <c r="W3" s="15">
        <v>2028</v>
      </c>
      <c r="X3" s="48"/>
    </row>
    <row r="4" spans="1:24">
      <c r="A4" s="49" t="s">
        <v>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>
      <c r="A5" s="49" t="s">
        <v>79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 ht="178.5">
      <c r="A6" s="16">
        <v>1</v>
      </c>
      <c r="B6" s="16" t="s">
        <v>6</v>
      </c>
      <c r="C6" s="17" t="s">
        <v>7</v>
      </c>
      <c r="D6" s="17" t="s">
        <v>8</v>
      </c>
      <c r="E6" s="18"/>
      <c r="F6" s="24">
        <f>SUM(G6:L6)</f>
        <v>11900</v>
      </c>
      <c r="G6" s="24">
        <f>G7+G11+G15+G19+G23</f>
        <v>0</v>
      </c>
      <c r="H6" s="24">
        <f t="shared" ref="H6:M6" si="0">H7+H11+H15+H19+H23</f>
        <v>2600</v>
      </c>
      <c r="I6" s="24">
        <f t="shared" si="0"/>
        <v>4800</v>
      </c>
      <c r="J6" s="24">
        <f t="shared" si="0"/>
        <v>2000</v>
      </c>
      <c r="K6" s="24">
        <f t="shared" si="0"/>
        <v>500</v>
      </c>
      <c r="L6" s="24">
        <f>SUM(L7:L23)</f>
        <v>2000</v>
      </c>
      <c r="M6" s="24">
        <f t="shared" si="0"/>
        <v>0</v>
      </c>
      <c r="N6" s="24">
        <f>N7+N11+N15+N19+N23</f>
        <v>1000</v>
      </c>
      <c r="O6" s="24">
        <f t="shared" ref="O6" si="1">O7+O11+O15+O19+O23</f>
        <v>0</v>
      </c>
      <c r="P6" s="24">
        <f t="shared" ref="P6" si="2">P7+P11+P15+P19+P23</f>
        <v>0</v>
      </c>
      <c r="Q6" s="24">
        <f t="shared" ref="Q6" si="3">Q7+Q11+Q15+Q19+Q23</f>
        <v>0</v>
      </c>
      <c r="R6" s="24">
        <f t="shared" ref="R6" si="4">R7+R11+R15+R19+R23</f>
        <v>0</v>
      </c>
      <c r="S6" s="24">
        <f>SUM(S7:S19)</f>
        <v>0</v>
      </c>
      <c r="T6" s="24">
        <f>SUM(T7:T19)</f>
        <v>0</v>
      </c>
      <c r="U6" s="24">
        <f>SUM(U7:U19)</f>
        <v>0</v>
      </c>
      <c r="V6" s="24">
        <f>SUM(V7:V19)</f>
        <v>0</v>
      </c>
      <c r="W6" s="24">
        <f>SUM(W7:W19)</f>
        <v>0</v>
      </c>
      <c r="X6" s="17" t="s">
        <v>8</v>
      </c>
    </row>
    <row r="7" spans="1:24" ht="63.75">
      <c r="A7" s="7" t="s">
        <v>9</v>
      </c>
      <c r="B7" s="7" t="s">
        <v>82</v>
      </c>
      <c r="C7" s="2" t="s">
        <v>83</v>
      </c>
      <c r="D7" s="3" t="s">
        <v>84</v>
      </c>
      <c r="E7" s="8" t="s">
        <v>103</v>
      </c>
      <c r="F7" s="25">
        <f>SUM(G7:L7)</f>
        <v>4800</v>
      </c>
      <c r="G7" s="38"/>
      <c r="H7" s="35">
        <v>2400</v>
      </c>
      <c r="I7" s="35">
        <v>2400</v>
      </c>
      <c r="J7" s="38"/>
      <c r="K7" s="38"/>
      <c r="L7" s="38">
        <f t="shared" ref="L7:L57" si="5">SUM(M7:W7)</f>
        <v>0</v>
      </c>
      <c r="M7" s="38"/>
      <c r="N7" s="38"/>
      <c r="O7" s="38"/>
      <c r="P7" s="39"/>
      <c r="Q7" s="39"/>
      <c r="R7" s="39"/>
      <c r="S7" s="39"/>
      <c r="T7" s="39"/>
      <c r="U7" s="39"/>
      <c r="V7" s="39"/>
      <c r="W7" s="39"/>
      <c r="X7" s="3" t="s">
        <v>84</v>
      </c>
    </row>
    <row r="8" spans="1:24" ht="38.25">
      <c r="A8" s="7"/>
      <c r="B8" s="63" t="s">
        <v>125</v>
      </c>
      <c r="C8" s="58"/>
      <c r="D8" s="58"/>
      <c r="E8" s="59"/>
      <c r="F8" s="60">
        <f>SUM(G8:L8)</f>
        <v>0</v>
      </c>
      <c r="G8" s="60"/>
      <c r="H8" s="60"/>
      <c r="I8" s="60"/>
      <c r="J8" s="60"/>
      <c r="K8" s="60"/>
      <c r="L8" s="69">
        <f>SUM(M8:W8)</f>
        <v>0</v>
      </c>
      <c r="M8" s="38"/>
      <c r="N8" s="38"/>
      <c r="O8" s="38"/>
      <c r="P8" s="39"/>
      <c r="Q8" s="39"/>
      <c r="R8" s="39"/>
      <c r="S8" s="39"/>
      <c r="T8" s="39"/>
      <c r="U8" s="39"/>
      <c r="V8" s="39"/>
      <c r="W8" s="39"/>
      <c r="X8" s="3"/>
    </row>
    <row r="9" spans="1:24" ht="25.5">
      <c r="A9" s="7"/>
      <c r="B9" s="63" t="s">
        <v>126</v>
      </c>
      <c r="C9" s="58"/>
      <c r="D9" s="58"/>
      <c r="E9" s="59"/>
      <c r="F9" s="60">
        <f t="shared" ref="F9:F10" si="6">SUM(G9:L9)</f>
        <v>400</v>
      </c>
      <c r="G9" s="60"/>
      <c r="H9" s="60">
        <f>'[1]ВС ИС'!$E$19</f>
        <v>200</v>
      </c>
      <c r="I9" s="60">
        <f>'[1]ВС ИС'!$F$19</f>
        <v>200</v>
      </c>
      <c r="J9" s="60"/>
      <c r="K9" s="60"/>
      <c r="L9" s="69">
        <f t="shared" ref="L9:L10" si="7">SUM(M9:W9)</f>
        <v>0</v>
      </c>
      <c r="M9" s="38"/>
      <c r="N9" s="38"/>
      <c r="O9" s="38"/>
      <c r="P9" s="39"/>
      <c r="Q9" s="39"/>
      <c r="R9" s="39"/>
      <c r="S9" s="39"/>
      <c r="T9" s="39"/>
      <c r="U9" s="39"/>
      <c r="V9" s="39"/>
      <c r="W9" s="39"/>
      <c r="X9" s="3"/>
    </row>
    <row r="10" spans="1:24" ht="25.5">
      <c r="A10" s="7"/>
      <c r="B10" s="63" t="s">
        <v>127</v>
      </c>
      <c r="C10" s="58"/>
      <c r="D10" s="58"/>
      <c r="E10" s="59"/>
      <c r="F10" s="60">
        <f t="shared" si="6"/>
        <v>4400</v>
      </c>
      <c r="G10" s="60"/>
      <c r="H10" s="60">
        <f>H7-H9</f>
        <v>2200</v>
      </c>
      <c r="I10" s="60">
        <f>I7-I9</f>
        <v>2200</v>
      </c>
      <c r="J10" s="60"/>
      <c r="K10" s="60"/>
      <c r="L10" s="69">
        <f t="shared" si="7"/>
        <v>0</v>
      </c>
      <c r="M10" s="38"/>
      <c r="N10" s="38"/>
      <c r="O10" s="38"/>
      <c r="P10" s="39"/>
      <c r="Q10" s="39"/>
      <c r="R10" s="39"/>
      <c r="S10" s="39"/>
      <c r="T10" s="39"/>
      <c r="U10" s="39"/>
      <c r="V10" s="39"/>
      <c r="W10" s="39"/>
      <c r="X10" s="3"/>
    </row>
    <row r="11" spans="1:24" ht="89.25">
      <c r="A11" s="2" t="s">
        <v>10</v>
      </c>
      <c r="B11" s="2" t="s">
        <v>81</v>
      </c>
      <c r="C11" s="3" t="s">
        <v>62</v>
      </c>
      <c r="D11" s="3" t="s">
        <v>63</v>
      </c>
      <c r="E11" s="8" t="s">
        <v>103</v>
      </c>
      <c r="F11" s="25">
        <f t="shared" ref="F11:F23" si="8">SUM(G11:L11)</f>
        <v>4000</v>
      </c>
      <c r="G11" s="26"/>
      <c r="H11" s="26"/>
      <c r="I11" s="26">
        <v>2000</v>
      </c>
      <c r="J11" s="26">
        <v>2000</v>
      </c>
      <c r="K11" s="26"/>
      <c r="L11" s="38">
        <f t="shared" si="5"/>
        <v>0</v>
      </c>
      <c r="M11" s="26"/>
      <c r="N11" s="26"/>
      <c r="O11" s="26"/>
      <c r="P11" s="27"/>
      <c r="Q11" s="27"/>
      <c r="R11" s="27"/>
      <c r="S11" s="27"/>
      <c r="T11" s="27"/>
      <c r="U11" s="27"/>
      <c r="V11" s="27"/>
      <c r="W11" s="27"/>
      <c r="X11" s="3" t="s">
        <v>15</v>
      </c>
    </row>
    <row r="12" spans="1:24" ht="38.25">
      <c r="A12" s="2"/>
      <c r="B12" s="63" t="s">
        <v>125</v>
      </c>
      <c r="C12" s="58"/>
      <c r="D12" s="58"/>
      <c r="E12" s="59"/>
      <c r="F12" s="60">
        <f>SUM(G12:L12)</f>
        <v>0</v>
      </c>
      <c r="G12" s="60"/>
      <c r="H12" s="60"/>
      <c r="I12" s="60"/>
      <c r="J12" s="60"/>
      <c r="K12" s="60"/>
      <c r="L12" s="69">
        <f>SUM(M12:W12)</f>
        <v>0</v>
      </c>
      <c r="M12" s="26"/>
      <c r="N12" s="26"/>
      <c r="O12" s="26"/>
      <c r="P12" s="27"/>
      <c r="Q12" s="27"/>
      <c r="R12" s="27"/>
      <c r="S12" s="27"/>
      <c r="T12" s="27"/>
      <c r="U12" s="27"/>
      <c r="V12" s="27"/>
      <c r="W12" s="27"/>
      <c r="X12" s="3"/>
    </row>
    <row r="13" spans="1:24" ht="25.5">
      <c r="A13" s="2"/>
      <c r="B13" s="63" t="s">
        <v>126</v>
      </c>
      <c r="C13" s="58"/>
      <c r="D13" s="58"/>
      <c r="E13" s="59"/>
      <c r="F13" s="60">
        <f t="shared" ref="F13:F14" si="9">SUM(G13:L13)</f>
        <v>200</v>
      </c>
      <c r="G13" s="60"/>
      <c r="H13" s="60"/>
      <c r="I13" s="60"/>
      <c r="J13" s="60">
        <f>'[1]ВС ИС'!$G$19</f>
        <v>200</v>
      </c>
      <c r="K13" s="60"/>
      <c r="L13" s="69">
        <f t="shared" ref="L13:L14" si="10">SUM(M13:W13)</f>
        <v>0</v>
      </c>
      <c r="M13" s="26"/>
      <c r="N13" s="26"/>
      <c r="O13" s="26"/>
      <c r="P13" s="27"/>
      <c r="Q13" s="27"/>
      <c r="R13" s="27"/>
      <c r="S13" s="27"/>
      <c r="T13" s="27"/>
      <c r="U13" s="27"/>
      <c r="V13" s="27"/>
      <c r="W13" s="27"/>
      <c r="X13" s="3"/>
    </row>
    <row r="14" spans="1:24" ht="25.5">
      <c r="A14" s="2"/>
      <c r="B14" s="63" t="s">
        <v>127</v>
      </c>
      <c r="C14" s="58"/>
      <c r="D14" s="58"/>
      <c r="E14" s="59"/>
      <c r="F14" s="60">
        <f t="shared" si="9"/>
        <v>3800</v>
      </c>
      <c r="G14" s="60"/>
      <c r="H14" s="60"/>
      <c r="I14" s="60">
        <f>I11</f>
        <v>2000</v>
      </c>
      <c r="J14" s="60">
        <f>J11-J13</f>
        <v>1800</v>
      </c>
      <c r="K14" s="60"/>
      <c r="L14" s="69">
        <f t="shared" si="10"/>
        <v>0</v>
      </c>
      <c r="M14" s="26"/>
      <c r="N14" s="26"/>
      <c r="O14" s="26"/>
      <c r="P14" s="27"/>
      <c r="Q14" s="27"/>
      <c r="R14" s="27"/>
      <c r="S14" s="27"/>
      <c r="T14" s="27"/>
      <c r="U14" s="27"/>
      <c r="V14" s="27"/>
      <c r="W14" s="27"/>
      <c r="X14" s="3"/>
    </row>
    <row r="15" spans="1:24" ht="153">
      <c r="A15" s="4" t="s">
        <v>13</v>
      </c>
      <c r="B15" s="2" t="s">
        <v>16</v>
      </c>
      <c r="C15" s="3" t="s">
        <v>17</v>
      </c>
      <c r="D15" s="3" t="s">
        <v>18</v>
      </c>
      <c r="E15" s="5"/>
      <c r="F15" s="25">
        <f t="shared" si="8"/>
        <v>1000</v>
      </c>
      <c r="G15" s="26"/>
      <c r="H15" s="26"/>
      <c r="I15" s="28"/>
      <c r="J15" s="28"/>
      <c r="K15" s="29"/>
      <c r="L15" s="38">
        <f t="shared" si="5"/>
        <v>1000</v>
      </c>
      <c r="M15" s="29"/>
      <c r="N15" s="37">
        <v>1000</v>
      </c>
      <c r="O15" s="29"/>
      <c r="P15" s="30"/>
      <c r="Q15" s="30"/>
      <c r="R15" s="30"/>
      <c r="S15" s="30"/>
      <c r="T15" s="30"/>
      <c r="U15" s="30"/>
      <c r="V15" s="30"/>
      <c r="W15" s="30"/>
      <c r="X15" s="3" t="s">
        <v>19</v>
      </c>
    </row>
    <row r="16" spans="1:24" ht="38.25">
      <c r="A16" s="4"/>
      <c r="B16" s="63" t="s">
        <v>125</v>
      </c>
      <c r="C16" s="58"/>
      <c r="D16" s="58"/>
      <c r="E16" s="59"/>
      <c r="F16" s="60">
        <f>SUM(G16:L16)</f>
        <v>0</v>
      </c>
      <c r="G16" s="60"/>
      <c r="H16" s="60"/>
      <c r="I16" s="60"/>
      <c r="J16" s="60"/>
      <c r="K16" s="60"/>
      <c r="L16" s="69">
        <f>SUM(M16:W16)</f>
        <v>0</v>
      </c>
      <c r="M16" s="72"/>
      <c r="N16" s="73"/>
      <c r="O16" s="72"/>
      <c r="P16" s="74"/>
      <c r="Q16" s="74"/>
      <c r="R16" s="74"/>
      <c r="S16" s="74"/>
      <c r="T16" s="74"/>
      <c r="U16" s="74"/>
      <c r="V16" s="74"/>
      <c r="W16" s="74"/>
      <c r="X16" s="3"/>
    </row>
    <row r="17" spans="1:24" ht="25.5">
      <c r="A17" s="4"/>
      <c r="B17" s="63" t="s">
        <v>126</v>
      </c>
      <c r="C17" s="58"/>
      <c r="D17" s="58"/>
      <c r="E17" s="59"/>
      <c r="F17" s="60">
        <f t="shared" ref="F17:F18" si="11">SUM(G17:L17)</f>
        <v>0</v>
      </c>
      <c r="G17" s="60"/>
      <c r="H17" s="60"/>
      <c r="I17" s="60"/>
      <c r="J17" s="60"/>
      <c r="K17" s="60"/>
      <c r="L17" s="69">
        <f t="shared" ref="L17:L18" si="12">SUM(M17:W17)</f>
        <v>0</v>
      </c>
      <c r="M17" s="72"/>
      <c r="N17" s="73"/>
      <c r="O17" s="72"/>
      <c r="P17" s="74"/>
      <c r="Q17" s="74"/>
      <c r="R17" s="74"/>
      <c r="S17" s="74"/>
      <c r="T17" s="74"/>
      <c r="U17" s="74"/>
      <c r="V17" s="74"/>
      <c r="W17" s="74"/>
      <c r="X17" s="3"/>
    </row>
    <row r="18" spans="1:24" ht="25.5">
      <c r="A18" s="4"/>
      <c r="B18" s="63" t="s">
        <v>127</v>
      </c>
      <c r="C18" s="58"/>
      <c r="D18" s="58"/>
      <c r="E18" s="59"/>
      <c r="F18" s="60">
        <f t="shared" si="11"/>
        <v>1000</v>
      </c>
      <c r="G18" s="60"/>
      <c r="H18" s="60"/>
      <c r="I18" s="60"/>
      <c r="J18" s="60"/>
      <c r="K18" s="60"/>
      <c r="L18" s="69">
        <f t="shared" si="12"/>
        <v>1000</v>
      </c>
      <c r="M18" s="72"/>
      <c r="N18" s="73">
        <f>N15</f>
        <v>1000</v>
      </c>
      <c r="O18" s="72"/>
      <c r="P18" s="74"/>
      <c r="Q18" s="74"/>
      <c r="R18" s="74"/>
      <c r="S18" s="74"/>
      <c r="T18" s="74"/>
      <c r="U18" s="74"/>
      <c r="V18" s="74"/>
      <c r="W18" s="74"/>
      <c r="X18" s="3"/>
    </row>
    <row r="19" spans="1:24" ht="38.25">
      <c r="A19" s="4" t="s">
        <v>14</v>
      </c>
      <c r="B19" s="2" t="s">
        <v>66</v>
      </c>
      <c r="C19" s="2" t="s">
        <v>68</v>
      </c>
      <c r="D19" s="3" t="s">
        <v>69</v>
      </c>
      <c r="E19" s="5" t="s">
        <v>80</v>
      </c>
      <c r="F19" s="25">
        <f t="shared" si="8"/>
        <v>900</v>
      </c>
      <c r="G19" s="26"/>
      <c r="H19" s="26"/>
      <c r="I19" s="28">
        <v>400</v>
      </c>
      <c r="J19" s="28"/>
      <c r="K19" s="37">
        <v>500</v>
      </c>
      <c r="L19" s="38">
        <f t="shared" si="5"/>
        <v>0</v>
      </c>
      <c r="M19" s="37"/>
      <c r="N19" s="29"/>
      <c r="O19" s="29"/>
      <c r="P19" s="30"/>
      <c r="Q19" s="30"/>
      <c r="R19" s="30"/>
      <c r="S19" s="30"/>
      <c r="T19" s="30"/>
      <c r="U19" s="30"/>
      <c r="V19" s="30"/>
      <c r="W19" s="30"/>
      <c r="X19" s="3" t="s">
        <v>69</v>
      </c>
    </row>
    <row r="20" spans="1:24" ht="38.25">
      <c r="A20" s="4"/>
      <c r="B20" s="63" t="s">
        <v>125</v>
      </c>
      <c r="C20" s="58"/>
      <c r="D20" s="58"/>
      <c r="E20" s="59"/>
      <c r="F20" s="60">
        <f>SUM(G20:L20)</f>
        <v>0</v>
      </c>
      <c r="G20" s="60"/>
      <c r="H20" s="60"/>
      <c r="I20" s="60"/>
      <c r="J20" s="60"/>
      <c r="K20" s="60"/>
      <c r="L20" s="69">
        <f>SUM(M20:W20)</f>
        <v>0</v>
      </c>
      <c r="M20" s="37"/>
      <c r="N20" s="29"/>
      <c r="O20" s="29"/>
      <c r="P20" s="30"/>
      <c r="Q20" s="30"/>
      <c r="R20" s="30"/>
      <c r="S20" s="30"/>
      <c r="T20" s="30"/>
      <c r="U20" s="30"/>
      <c r="V20" s="30"/>
      <c r="W20" s="30"/>
      <c r="X20" s="3"/>
    </row>
    <row r="21" spans="1:24" ht="25.5">
      <c r="A21" s="4"/>
      <c r="B21" s="63" t="s">
        <v>126</v>
      </c>
      <c r="C21" s="58"/>
      <c r="D21" s="58"/>
      <c r="E21" s="59"/>
      <c r="F21" s="60">
        <f t="shared" ref="F21:F22" si="13">SUM(G21:L21)</f>
        <v>0</v>
      </c>
      <c r="G21" s="60"/>
      <c r="H21" s="60"/>
      <c r="I21" s="60"/>
      <c r="J21" s="60"/>
      <c r="K21" s="60"/>
      <c r="L21" s="69">
        <f t="shared" ref="L21:L22" si="14">SUM(M21:W21)</f>
        <v>0</v>
      </c>
      <c r="M21" s="37"/>
      <c r="N21" s="29"/>
      <c r="O21" s="29"/>
      <c r="P21" s="30"/>
      <c r="Q21" s="30"/>
      <c r="R21" s="30"/>
      <c r="S21" s="30"/>
      <c r="T21" s="30"/>
      <c r="U21" s="30"/>
      <c r="V21" s="30"/>
      <c r="W21" s="30"/>
      <c r="X21" s="3"/>
    </row>
    <row r="22" spans="1:24" ht="25.5">
      <c r="A22" s="4"/>
      <c r="B22" s="63" t="s">
        <v>127</v>
      </c>
      <c r="C22" s="58"/>
      <c r="D22" s="58"/>
      <c r="E22" s="59"/>
      <c r="F22" s="60">
        <f t="shared" si="13"/>
        <v>900</v>
      </c>
      <c r="G22" s="60"/>
      <c r="H22" s="60"/>
      <c r="I22" s="60">
        <f>I19</f>
        <v>400</v>
      </c>
      <c r="J22" s="60"/>
      <c r="K22" s="60">
        <f>K19</f>
        <v>500</v>
      </c>
      <c r="L22" s="69">
        <f t="shared" si="14"/>
        <v>0</v>
      </c>
      <c r="M22" s="37"/>
      <c r="N22" s="29"/>
      <c r="O22" s="29"/>
      <c r="P22" s="30"/>
      <c r="Q22" s="30"/>
      <c r="R22" s="30"/>
      <c r="S22" s="30"/>
      <c r="T22" s="30"/>
      <c r="U22" s="30"/>
      <c r="V22" s="30"/>
      <c r="W22" s="30"/>
      <c r="X22" s="3"/>
    </row>
    <row r="23" spans="1:24" s="23" customFormat="1" ht="123" customHeight="1">
      <c r="A23" s="54" t="s">
        <v>123</v>
      </c>
      <c r="B23" s="7" t="s">
        <v>110</v>
      </c>
      <c r="C23" s="7" t="s">
        <v>111</v>
      </c>
      <c r="D23" s="9" t="s">
        <v>112</v>
      </c>
      <c r="E23" s="8" t="s">
        <v>44</v>
      </c>
      <c r="F23" s="38">
        <f t="shared" si="8"/>
        <v>200</v>
      </c>
      <c r="G23" s="35"/>
      <c r="H23" s="35">
        <v>200</v>
      </c>
      <c r="I23" s="35"/>
      <c r="J23" s="35"/>
      <c r="K23" s="70"/>
      <c r="L23" s="38">
        <f t="shared" si="5"/>
        <v>0</v>
      </c>
      <c r="M23" s="70"/>
      <c r="N23" s="55"/>
      <c r="O23" s="55"/>
      <c r="P23" s="56"/>
      <c r="Q23" s="56"/>
      <c r="R23" s="56"/>
      <c r="S23" s="56"/>
      <c r="T23" s="56"/>
      <c r="U23" s="56"/>
      <c r="V23" s="56"/>
      <c r="W23" s="56"/>
      <c r="X23" s="9" t="s">
        <v>112</v>
      </c>
    </row>
    <row r="24" spans="1:24" s="23" customFormat="1" ht="43.5" customHeight="1">
      <c r="A24" s="54"/>
      <c r="B24" s="63" t="s">
        <v>125</v>
      </c>
      <c r="C24" s="58"/>
      <c r="D24" s="58"/>
      <c r="E24" s="59"/>
      <c r="F24" s="60">
        <f>SUM(G24:L24)</f>
        <v>0</v>
      </c>
      <c r="G24" s="60"/>
      <c r="H24" s="60"/>
      <c r="I24" s="60"/>
      <c r="J24" s="60"/>
      <c r="K24" s="60"/>
      <c r="L24" s="69">
        <f>SUM(M24:W24)</f>
        <v>0</v>
      </c>
      <c r="M24" s="70"/>
      <c r="N24" s="55"/>
      <c r="O24" s="55"/>
      <c r="P24" s="56"/>
      <c r="Q24" s="56"/>
      <c r="R24" s="56"/>
      <c r="S24" s="56"/>
      <c r="T24" s="56"/>
      <c r="U24" s="56"/>
      <c r="V24" s="56"/>
      <c r="W24" s="56"/>
      <c r="X24" s="9"/>
    </row>
    <row r="25" spans="1:24" s="23" customFormat="1" ht="43.5" customHeight="1">
      <c r="A25" s="54"/>
      <c r="B25" s="63" t="s">
        <v>126</v>
      </c>
      <c r="C25" s="58"/>
      <c r="D25" s="58"/>
      <c r="E25" s="59"/>
      <c r="F25" s="60">
        <f t="shared" ref="F25:F26" si="15">SUM(G25:L25)</f>
        <v>0</v>
      </c>
      <c r="G25" s="60"/>
      <c r="H25" s="60"/>
      <c r="I25" s="60"/>
      <c r="J25" s="60"/>
      <c r="K25" s="60"/>
      <c r="L25" s="69">
        <f t="shared" ref="L25:L26" si="16">SUM(M25:W25)</f>
        <v>0</v>
      </c>
      <c r="M25" s="70"/>
      <c r="N25" s="55"/>
      <c r="O25" s="55"/>
      <c r="P25" s="56"/>
      <c r="Q25" s="56"/>
      <c r="R25" s="56"/>
      <c r="S25" s="56"/>
      <c r="T25" s="56"/>
      <c r="U25" s="56"/>
      <c r="V25" s="56"/>
      <c r="W25" s="56"/>
      <c r="X25" s="9"/>
    </row>
    <row r="26" spans="1:24" s="23" customFormat="1" ht="43.5" customHeight="1">
      <c r="A26" s="54"/>
      <c r="B26" s="63" t="s">
        <v>127</v>
      </c>
      <c r="C26" s="58"/>
      <c r="D26" s="58"/>
      <c r="E26" s="59"/>
      <c r="F26" s="60">
        <f t="shared" si="15"/>
        <v>200</v>
      </c>
      <c r="G26" s="60"/>
      <c r="H26" s="60">
        <f>H23</f>
        <v>200</v>
      </c>
      <c r="I26" s="60"/>
      <c r="J26" s="60"/>
      <c r="K26" s="60"/>
      <c r="L26" s="69">
        <f t="shared" si="16"/>
        <v>0</v>
      </c>
      <c r="M26" s="70"/>
      <c r="N26" s="55"/>
      <c r="O26" s="55"/>
      <c r="P26" s="56"/>
      <c r="Q26" s="56"/>
      <c r="R26" s="56"/>
      <c r="S26" s="56"/>
      <c r="T26" s="56"/>
      <c r="U26" s="56"/>
      <c r="V26" s="56"/>
      <c r="W26" s="56"/>
      <c r="X26" s="9"/>
    </row>
    <row r="27" spans="1:24" ht="102">
      <c r="A27" s="19" t="s">
        <v>20</v>
      </c>
      <c r="B27" s="16" t="s">
        <v>21</v>
      </c>
      <c r="C27" s="20" t="s">
        <v>22</v>
      </c>
      <c r="D27" s="20" t="s">
        <v>23</v>
      </c>
      <c r="E27" s="21"/>
      <c r="F27" s="24">
        <f>SUM(G27:L27)</f>
        <v>6010</v>
      </c>
      <c r="G27" s="24">
        <f>G28+G32+G36+G40</f>
        <v>0</v>
      </c>
      <c r="H27" s="24">
        <f t="shared" ref="H27:M27" si="17">H28+H32+H36+H40</f>
        <v>0</v>
      </c>
      <c r="I27" s="24">
        <f t="shared" si="17"/>
        <v>0</v>
      </c>
      <c r="J27" s="24">
        <f t="shared" si="17"/>
        <v>2355</v>
      </c>
      <c r="K27" s="24">
        <f t="shared" si="17"/>
        <v>2655</v>
      </c>
      <c r="L27" s="24">
        <f>SUM(L28:L40)</f>
        <v>1000</v>
      </c>
      <c r="M27" s="24">
        <f t="shared" si="17"/>
        <v>500</v>
      </c>
      <c r="N27" s="24">
        <f>N28+N32+N36+N40</f>
        <v>0</v>
      </c>
      <c r="O27" s="24">
        <f t="shared" ref="O27" si="18">O28+O32+O36+O40</f>
        <v>0</v>
      </c>
      <c r="P27" s="24">
        <f t="shared" ref="P27" si="19">P28+P32+P36+P40</f>
        <v>0</v>
      </c>
      <c r="Q27" s="24">
        <f t="shared" ref="Q27" si="20">Q28+Q32+Q36+Q40</f>
        <v>0</v>
      </c>
      <c r="R27" s="24">
        <f t="shared" ref="R27" si="21">R28+R32+R36+R40</f>
        <v>0</v>
      </c>
      <c r="S27" s="24">
        <f>SUM(S28:S40)</f>
        <v>0</v>
      </c>
      <c r="T27" s="24">
        <f>SUM(T28:T40)</f>
        <v>0</v>
      </c>
      <c r="U27" s="24">
        <f>SUM(U28:U40)</f>
        <v>0</v>
      </c>
      <c r="V27" s="24">
        <f>SUM(V28:V40)</f>
        <v>0</v>
      </c>
      <c r="W27" s="24">
        <f>SUM(W28:W40)</f>
        <v>0</v>
      </c>
      <c r="X27" s="20" t="s">
        <v>23</v>
      </c>
    </row>
    <row r="28" spans="1:24" ht="165.75">
      <c r="A28" s="6" t="s">
        <v>24</v>
      </c>
      <c r="B28" s="2" t="s">
        <v>70</v>
      </c>
      <c r="C28" s="3" t="s">
        <v>25</v>
      </c>
      <c r="D28" s="3" t="s">
        <v>26</v>
      </c>
      <c r="E28" s="5" t="s">
        <v>85</v>
      </c>
      <c r="F28" s="36">
        <f>SUM(G28:L28)</f>
        <v>500</v>
      </c>
      <c r="G28" s="28"/>
      <c r="H28" s="28"/>
      <c r="I28" s="28"/>
      <c r="J28" s="28"/>
      <c r="K28" s="28"/>
      <c r="L28" s="38">
        <f t="shared" si="5"/>
        <v>500</v>
      </c>
      <c r="M28" s="28">
        <v>500</v>
      </c>
      <c r="N28" s="28"/>
      <c r="O28" s="28"/>
      <c r="P28" s="33"/>
      <c r="Q28" s="33"/>
      <c r="R28" s="33"/>
      <c r="S28" s="33"/>
      <c r="T28" s="33"/>
      <c r="U28" s="33"/>
      <c r="V28" s="33"/>
      <c r="W28" s="33"/>
      <c r="X28" s="3" t="s">
        <v>27</v>
      </c>
    </row>
    <row r="29" spans="1:24" ht="38.25">
      <c r="A29" s="6"/>
      <c r="B29" s="63" t="s">
        <v>125</v>
      </c>
      <c r="C29" s="58"/>
      <c r="D29" s="58"/>
      <c r="E29" s="59"/>
      <c r="F29" s="60">
        <f>SUM(G29:L29)</f>
        <v>0</v>
      </c>
      <c r="G29" s="60"/>
      <c r="H29" s="60"/>
      <c r="I29" s="60"/>
      <c r="J29" s="60"/>
      <c r="K29" s="60"/>
      <c r="L29" s="69">
        <f>SUM(M29:W29)</f>
        <v>0</v>
      </c>
      <c r="M29" s="28"/>
      <c r="N29" s="28"/>
      <c r="O29" s="28"/>
      <c r="P29" s="33"/>
      <c r="Q29" s="33"/>
      <c r="R29" s="33"/>
      <c r="S29" s="33"/>
      <c r="T29" s="33"/>
      <c r="U29" s="33"/>
      <c r="V29" s="33"/>
      <c r="W29" s="33"/>
      <c r="X29" s="3"/>
    </row>
    <row r="30" spans="1:24" ht="25.5">
      <c r="A30" s="6"/>
      <c r="B30" s="63" t="s">
        <v>126</v>
      </c>
      <c r="C30" s="58"/>
      <c r="D30" s="58"/>
      <c r="E30" s="59"/>
      <c r="F30" s="60">
        <f t="shared" ref="F30:F31" si="22">SUM(G30:L30)</f>
        <v>0</v>
      </c>
      <c r="G30" s="60"/>
      <c r="H30" s="60"/>
      <c r="I30" s="60"/>
      <c r="J30" s="60"/>
      <c r="K30" s="60"/>
      <c r="L30" s="69">
        <f t="shared" ref="L30:L31" si="23">SUM(M30:W30)</f>
        <v>0</v>
      </c>
      <c r="M30" s="28"/>
      <c r="N30" s="28"/>
      <c r="O30" s="28"/>
      <c r="P30" s="33"/>
      <c r="Q30" s="33"/>
      <c r="R30" s="33"/>
      <c r="S30" s="33"/>
      <c r="T30" s="33"/>
      <c r="U30" s="33"/>
      <c r="V30" s="33"/>
      <c r="W30" s="33"/>
      <c r="X30" s="3"/>
    </row>
    <row r="31" spans="1:24" ht="25.5">
      <c r="A31" s="6"/>
      <c r="B31" s="63" t="s">
        <v>127</v>
      </c>
      <c r="C31" s="58"/>
      <c r="D31" s="58"/>
      <c r="E31" s="59"/>
      <c r="F31" s="60">
        <f t="shared" si="22"/>
        <v>500</v>
      </c>
      <c r="G31" s="60"/>
      <c r="H31" s="60"/>
      <c r="I31" s="60"/>
      <c r="J31" s="60"/>
      <c r="K31" s="60"/>
      <c r="L31" s="69">
        <f t="shared" si="23"/>
        <v>500</v>
      </c>
      <c r="M31" s="28">
        <f>M28</f>
        <v>500</v>
      </c>
      <c r="N31" s="28"/>
      <c r="O31" s="28"/>
      <c r="P31" s="33"/>
      <c r="Q31" s="33"/>
      <c r="R31" s="33"/>
      <c r="S31" s="33"/>
      <c r="T31" s="33"/>
      <c r="U31" s="33"/>
      <c r="V31" s="33"/>
      <c r="W31" s="33"/>
      <c r="X31" s="3"/>
    </row>
    <row r="32" spans="1:24" ht="102">
      <c r="A32" s="6" t="s">
        <v>28</v>
      </c>
      <c r="B32" s="7" t="s">
        <v>73</v>
      </c>
      <c r="C32" s="3" t="s">
        <v>22</v>
      </c>
      <c r="D32" s="3" t="s">
        <v>23</v>
      </c>
      <c r="E32" s="8" t="s">
        <v>86</v>
      </c>
      <c r="F32" s="36">
        <f>SUM(G32:L32)</f>
        <v>4710</v>
      </c>
      <c r="G32" s="28"/>
      <c r="H32" s="28"/>
      <c r="I32" s="28"/>
      <c r="J32" s="28">
        <v>2355</v>
      </c>
      <c r="K32" s="28">
        <v>2355</v>
      </c>
      <c r="L32" s="38">
        <f t="shared" si="5"/>
        <v>0</v>
      </c>
      <c r="M32" s="28"/>
      <c r="N32" s="28"/>
      <c r="O32" s="28"/>
      <c r="P32" s="28"/>
      <c r="Q32" s="28"/>
      <c r="R32" s="28"/>
      <c r="S32" s="28"/>
      <c r="T32" s="28"/>
      <c r="U32" s="33"/>
      <c r="V32" s="33"/>
      <c r="W32" s="33"/>
      <c r="X32" s="3" t="s">
        <v>60</v>
      </c>
    </row>
    <row r="33" spans="1:24" ht="38.25">
      <c r="A33" s="6"/>
      <c r="B33" s="63" t="s">
        <v>125</v>
      </c>
      <c r="C33" s="58"/>
      <c r="D33" s="58"/>
      <c r="E33" s="59"/>
      <c r="F33" s="60">
        <f>SUM(G33:L33)</f>
        <v>0</v>
      </c>
      <c r="G33" s="60"/>
      <c r="H33" s="60"/>
      <c r="I33" s="60"/>
      <c r="J33" s="60"/>
      <c r="K33" s="60"/>
      <c r="L33" s="69">
        <f>SUM(M33:W33)</f>
        <v>0</v>
      </c>
      <c r="M33" s="28"/>
      <c r="N33" s="28"/>
      <c r="O33" s="28"/>
      <c r="P33" s="28"/>
      <c r="Q33" s="28"/>
      <c r="R33" s="28"/>
      <c r="S33" s="28"/>
      <c r="T33" s="28"/>
      <c r="U33" s="33"/>
      <c r="V33" s="33"/>
      <c r="W33" s="33"/>
      <c r="X33" s="3"/>
    </row>
    <row r="34" spans="1:24" ht="25.5">
      <c r="A34" s="6"/>
      <c r="B34" s="63" t="s">
        <v>126</v>
      </c>
      <c r="C34" s="58"/>
      <c r="D34" s="58"/>
      <c r="E34" s="59"/>
      <c r="F34" s="60">
        <f t="shared" ref="F34:F35" si="24">SUM(G34:L34)</f>
        <v>400</v>
      </c>
      <c r="G34" s="60"/>
      <c r="H34" s="60"/>
      <c r="I34" s="60"/>
      <c r="J34" s="60">
        <f>'[1]ВС ИС'!$G$43</f>
        <v>200</v>
      </c>
      <c r="K34" s="60">
        <f>'[1]ВС ИС'!$H$43</f>
        <v>200</v>
      </c>
      <c r="L34" s="69">
        <f t="shared" ref="L34:L35" si="25">SUM(M34:W34)</f>
        <v>0</v>
      </c>
      <c r="M34" s="28"/>
      <c r="N34" s="28"/>
      <c r="O34" s="28"/>
      <c r="P34" s="28"/>
      <c r="Q34" s="28"/>
      <c r="R34" s="28"/>
      <c r="S34" s="28"/>
      <c r="T34" s="28"/>
      <c r="U34" s="33"/>
      <c r="V34" s="33"/>
      <c r="W34" s="33"/>
      <c r="X34" s="3"/>
    </row>
    <row r="35" spans="1:24" ht="25.5">
      <c r="A35" s="6"/>
      <c r="B35" s="63" t="s">
        <v>127</v>
      </c>
      <c r="C35" s="58"/>
      <c r="D35" s="58"/>
      <c r="E35" s="59"/>
      <c r="F35" s="60">
        <f t="shared" si="24"/>
        <v>4310</v>
      </c>
      <c r="G35" s="60"/>
      <c r="H35" s="60"/>
      <c r="I35" s="60"/>
      <c r="J35" s="60">
        <f>J32-J34</f>
        <v>2155</v>
      </c>
      <c r="K35" s="60">
        <f>K32-K34</f>
        <v>2155</v>
      </c>
      <c r="L35" s="69">
        <f t="shared" si="25"/>
        <v>0</v>
      </c>
      <c r="M35" s="28"/>
      <c r="N35" s="28"/>
      <c r="O35" s="28"/>
      <c r="P35" s="28"/>
      <c r="Q35" s="28"/>
      <c r="R35" s="28"/>
      <c r="S35" s="28"/>
      <c r="T35" s="28"/>
      <c r="U35" s="33"/>
      <c r="V35" s="33"/>
      <c r="W35" s="33"/>
      <c r="X35" s="3"/>
    </row>
    <row r="36" spans="1:24" s="23" customFormat="1" ht="63.75">
      <c r="A36" s="64" t="s">
        <v>105</v>
      </c>
      <c r="B36" s="7" t="s">
        <v>114</v>
      </c>
      <c r="C36" s="47" t="s">
        <v>115</v>
      </c>
      <c r="D36" s="47" t="s">
        <v>116</v>
      </c>
      <c r="E36" s="8" t="s">
        <v>124</v>
      </c>
      <c r="F36" s="71">
        <f t="shared" ref="F36:F40" si="26">SUM(G36:L36)</f>
        <v>150</v>
      </c>
      <c r="G36" s="35"/>
      <c r="H36" s="35"/>
      <c r="I36" s="35"/>
      <c r="J36" s="35"/>
      <c r="K36" s="35">
        <v>150</v>
      </c>
      <c r="L36" s="38">
        <f t="shared" si="5"/>
        <v>0</v>
      </c>
      <c r="M36" s="35"/>
      <c r="N36" s="35"/>
      <c r="O36" s="35"/>
      <c r="P36" s="35"/>
      <c r="Q36" s="35"/>
      <c r="R36" s="35"/>
      <c r="S36" s="35"/>
      <c r="T36" s="35"/>
      <c r="U36" s="66"/>
      <c r="V36" s="66"/>
      <c r="W36" s="66"/>
      <c r="X36" s="47" t="s">
        <v>116</v>
      </c>
    </row>
    <row r="37" spans="1:24" s="23" customFormat="1" ht="38.25">
      <c r="A37" s="64"/>
      <c r="B37" s="63" t="s">
        <v>125</v>
      </c>
      <c r="C37" s="58"/>
      <c r="D37" s="58"/>
      <c r="E37" s="59"/>
      <c r="F37" s="60">
        <f>SUM(G37:L37)</f>
        <v>150</v>
      </c>
      <c r="G37" s="60"/>
      <c r="H37" s="60"/>
      <c r="I37" s="60"/>
      <c r="J37" s="60"/>
      <c r="K37" s="60">
        <f>K36</f>
        <v>150</v>
      </c>
      <c r="L37" s="69">
        <f>SUM(M37:W37)</f>
        <v>0</v>
      </c>
      <c r="M37" s="35"/>
      <c r="N37" s="35"/>
      <c r="O37" s="35"/>
      <c r="P37" s="35"/>
      <c r="Q37" s="35"/>
      <c r="R37" s="35"/>
      <c r="S37" s="35"/>
      <c r="T37" s="35"/>
      <c r="U37" s="66"/>
      <c r="V37" s="66"/>
      <c r="W37" s="66"/>
      <c r="X37" s="47"/>
    </row>
    <row r="38" spans="1:24" s="23" customFormat="1" ht="25.5">
      <c r="A38" s="64"/>
      <c r="B38" s="63" t="s">
        <v>126</v>
      </c>
      <c r="C38" s="58"/>
      <c r="D38" s="58"/>
      <c r="E38" s="59"/>
      <c r="F38" s="60">
        <f t="shared" ref="F38:F39" si="27">SUM(G38:L38)</f>
        <v>0</v>
      </c>
      <c r="G38" s="60"/>
      <c r="H38" s="60"/>
      <c r="I38" s="60"/>
      <c r="J38" s="60"/>
      <c r="K38" s="60"/>
      <c r="L38" s="69">
        <f t="shared" ref="L38:L39" si="28">SUM(M38:W38)</f>
        <v>0</v>
      </c>
      <c r="M38" s="35"/>
      <c r="N38" s="35"/>
      <c r="O38" s="35"/>
      <c r="P38" s="35"/>
      <c r="Q38" s="35"/>
      <c r="R38" s="35"/>
      <c r="S38" s="35"/>
      <c r="T38" s="35"/>
      <c r="U38" s="66"/>
      <c r="V38" s="66"/>
      <c r="W38" s="66"/>
      <c r="X38" s="47"/>
    </row>
    <row r="39" spans="1:24" s="23" customFormat="1" ht="25.5">
      <c r="A39" s="64"/>
      <c r="B39" s="63" t="s">
        <v>127</v>
      </c>
      <c r="C39" s="58"/>
      <c r="D39" s="58"/>
      <c r="E39" s="59"/>
      <c r="F39" s="60">
        <f t="shared" si="27"/>
        <v>0</v>
      </c>
      <c r="G39" s="60"/>
      <c r="H39" s="60"/>
      <c r="I39" s="60"/>
      <c r="J39" s="60"/>
      <c r="K39" s="60"/>
      <c r="L39" s="69">
        <f t="shared" si="28"/>
        <v>0</v>
      </c>
      <c r="M39" s="35"/>
      <c r="N39" s="35"/>
      <c r="O39" s="35"/>
      <c r="P39" s="35"/>
      <c r="Q39" s="35"/>
      <c r="R39" s="35"/>
      <c r="S39" s="35"/>
      <c r="T39" s="35"/>
      <c r="U39" s="66"/>
      <c r="V39" s="66"/>
      <c r="W39" s="66"/>
      <c r="X39" s="47"/>
    </row>
    <row r="40" spans="1:24" s="23" customFormat="1" ht="63.75">
      <c r="A40" s="64" t="s">
        <v>113</v>
      </c>
      <c r="B40" s="7" t="s">
        <v>118</v>
      </c>
      <c r="C40" s="47" t="s">
        <v>119</v>
      </c>
      <c r="D40" s="47" t="s">
        <v>120</v>
      </c>
      <c r="E40" s="8" t="s">
        <v>124</v>
      </c>
      <c r="F40" s="71">
        <f t="shared" si="26"/>
        <v>150</v>
      </c>
      <c r="G40" s="35"/>
      <c r="H40" s="35"/>
      <c r="I40" s="35"/>
      <c r="J40" s="35"/>
      <c r="K40" s="35">
        <v>150</v>
      </c>
      <c r="L40" s="38">
        <f t="shared" si="5"/>
        <v>0</v>
      </c>
      <c r="M40" s="35"/>
      <c r="N40" s="35"/>
      <c r="O40" s="35"/>
      <c r="P40" s="35"/>
      <c r="Q40" s="35"/>
      <c r="R40" s="35"/>
      <c r="S40" s="35"/>
      <c r="T40" s="35"/>
      <c r="U40" s="66"/>
      <c r="V40" s="66"/>
      <c r="W40" s="66"/>
      <c r="X40" s="47" t="s">
        <v>120</v>
      </c>
    </row>
    <row r="41" spans="1:24" s="23" customFormat="1" ht="38.25">
      <c r="A41" s="64"/>
      <c r="B41" s="63" t="s">
        <v>125</v>
      </c>
      <c r="C41" s="58"/>
      <c r="D41" s="58"/>
      <c r="E41" s="59"/>
      <c r="F41" s="60">
        <f>SUM(G41:L41)</f>
        <v>150</v>
      </c>
      <c r="G41" s="60"/>
      <c r="H41" s="60"/>
      <c r="I41" s="60"/>
      <c r="J41" s="60"/>
      <c r="K41" s="60">
        <f>K40</f>
        <v>150</v>
      </c>
      <c r="L41" s="69">
        <f>SUM(M41:W41)</f>
        <v>0</v>
      </c>
      <c r="M41" s="35"/>
      <c r="N41" s="35"/>
      <c r="O41" s="35"/>
      <c r="P41" s="35"/>
      <c r="Q41" s="35"/>
      <c r="R41" s="35"/>
      <c r="S41" s="35"/>
      <c r="T41" s="35"/>
      <c r="U41" s="66"/>
      <c r="V41" s="66"/>
      <c r="W41" s="66"/>
      <c r="X41" s="47"/>
    </row>
    <row r="42" spans="1:24" s="23" customFormat="1" ht="25.5">
      <c r="A42" s="64"/>
      <c r="B42" s="63" t="s">
        <v>126</v>
      </c>
      <c r="C42" s="58"/>
      <c r="D42" s="58"/>
      <c r="E42" s="59"/>
      <c r="F42" s="60">
        <f t="shared" ref="F42:F43" si="29">SUM(G42:L42)</f>
        <v>0</v>
      </c>
      <c r="G42" s="60"/>
      <c r="H42" s="60"/>
      <c r="I42" s="60"/>
      <c r="J42" s="60"/>
      <c r="K42" s="60"/>
      <c r="L42" s="69">
        <f t="shared" ref="L42:L43" si="30">SUM(M42:W42)</f>
        <v>0</v>
      </c>
      <c r="M42" s="35"/>
      <c r="N42" s="35"/>
      <c r="O42" s="35"/>
      <c r="P42" s="35"/>
      <c r="Q42" s="35"/>
      <c r="R42" s="35"/>
      <c r="S42" s="35"/>
      <c r="T42" s="35"/>
      <c r="U42" s="66"/>
      <c r="V42" s="66"/>
      <c r="W42" s="66"/>
      <c r="X42" s="47"/>
    </row>
    <row r="43" spans="1:24" s="23" customFormat="1" ht="25.5">
      <c r="A43" s="64"/>
      <c r="B43" s="63" t="s">
        <v>127</v>
      </c>
      <c r="C43" s="58"/>
      <c r="D43" s="58"/>
      <c r="E43" s="59"/>
      <c r="F43" s="60">
        <f t="shared" si="29"/>
        <v>0</v>
      </c>
      <c r="G43" s="60"/>
      <c r="H43" s="60"/>
      <c r="I43" s="60"/>
      <c r="J43" s="60"/>
      <c r="K43" s="60"/>
      <c r="L43" s="69">
        <f t="shared" si="30"/>
        <v>0</v>
      </c>
      <c r="M43" s="35"/>
      <c r="N43" s="35"/>
      <c r="O43" s="35"/>
      <c r="P43" s="35"/>
      <c r="Q43" s="35"/>
      <c r="R43" s="35"/>
      <c r="S43" s="35"/>
      <c r="T43" s="35"/>
      <c r="U43" s="66"/>
      <c r="V43" s="66"/>
      <c r="W43" s="66"/>
      <c r="X43" s="47"/>
    </row>
    <row r="44" spans="1:24" ht="114.75">
      <c r="A44" s="19" t="s">
        <v>29</v>
      </c>
      <c r="B44" s="16" t="s">
        <v>51</v>
      </c>
      <c r="C44" s="16" t="s">
        <v>52</v>
      </c>
      <c r="D44" s="16" t="s">
        <v>31</v>
      </c>
      <c r="E44" s="18"/>
      <c r="F44" s="24">
        <f>SUM(G44:L44)</f>
        <v>1750</v>
      </c>
      <c r="G44" s="24">
        <f>G45+G49+G53</f>
        <v>0</v>
      </c>
      <c r="H44" s="24">
        <f t="shared" ref="H44:M44" si="31">H45+H49+H53</f>
        <v>0</v>
      </c>
      <c r="I44" s="24">
        <f t="shared" si="31"/>
        <v>0</v>
      </c>
      <c r="J44" s="24">
        <f t="shared" si="31"/>
        <v>150</v>
      </c>
      <c r="K44" s="24">
        <f t="shared" si="31"/>
        <v>600</v>
      </c>
      <c r="L44" s="24">
        <f t="shared" si="5"/>
        <v>1000</v>
      </c>
      <c r="M44" s="24">
        <f t="shared" si="31"/>
        <v>0</v>
      </c>
      <c r="N44" s="24">
        <f>N45+N49+N53</f>
        <v>1000</v>
      </c>
      <c r="O44" s="24">
        <f t="shared" ref="O44" si="32">O45+O49+O53</f>
        <v>0</v>
      </c>
      <c r="P44" s="24">
        <f>SUM(P45:P53)</f>
        <v>0</v>
      </c>
      <c r="Q44" s="24">
        <f>SUM(Q45:Q53)</f>
        <v>0</v>
      </c>
      <c r="R44" s="24">
        <f>SUM(R45:R53)</f>
        <v>0</v>
      </c>
      <c r="S44" s="24">
        <f>SUM(S45:S53)</f>
        <v>0</v>
      </c>
      <c r="T44" s="24">
        <f>SUM(T45:T53)</f>
        <v>0</v>
      </c>
      <c r="U44" s="24">
        <f>SUM(U45:U53)</f>
        <v>0</v>
      </c>
      <c r="V44" s="24">
        <f>SUM(V45:V53)</f>
        <v>0</v>
      </c>
      <c r="W44" s="24">
        <f>SUM(W45:W53)</f>
        <v>0</v>
      </c>
      <c r="X44" s="16" t="s">
        <v>31</v>
      </c>
    </row>
    <row r="45" spans="1:24" ht="89.25">
      <c r="A45" s="6" t="s">
        <v>32</v>
      </c>
      <c r="B45" s="7" t="s">
        <v>74</v>
      </c>
      <c r="C45" s="9" t="s">
        <v>33</v>
      </c>
      <c r="D45" s="3" t="s">
        <v>34</v>
      </c>
      <c r="E45" s="5" t="s">
        <v>35</v>
      </c>
      <c r="F45" s="36">
        <f t="shared" ref="F45:F49" si="33">SUM(G45:L45)</f>
        <v>150</v>
      </c>
      <c r="G45" s="26"/>
      <c r="H45" s="28"/>
      <c r="I45" s="34"/>
      <c r="J45" s="35">
        <v>150</v>
      </c>
      <c r="K45" s="35"/>
      <c r="L45" s="38">
        <f t="shared" si="5"/>
        <v>0</v>
      </c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" t="s">
        <v>36</v>
      </c>
    </row>
    <row r="46" spans="1:24" ht="38.25">
      <c r="A46" s="6"/>
      <c r="B46" s="63" t="s">
        <v>125</v>
      </c>
      <c r="C46" s="58"/>
      <c r="D46" s="58"/>
      <c r="E46" s="59"/>
      <c r="F46" s="60">
        <f>SUM(G46:L46)</f>
        <v>150</v>
      </c>
      <c r="G46" s="60"/>
      <c r="H46" s="60"/>
      <c r="I46" s="60"/>
      <c r="J46" s="60">
        <f>J45</f>
        <v>150</v>
      </c>
      <c r="K46" s="60"/>
      <c r="L46" s="69">
        <f>SUM(M46:W46)</f>
        <v>0</v>
      </c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"/>
    </row>
    <row r="47" spans="1:24" ht="25.5">
      <c r="A47" s="6"/>
      <c r="B47" s="63" t="s">
        <v>126</v>
      </c>
      <c r="C47" s="58"/>
      <c r="D47" s="58"/>
      <c r="E47" s="59"/>
      <c r="F47" s="60">
        <f t="shared" ref="F47:F48" si="34">SUM(G47:L47)</f>
        <v>0</v>
      </c>
      <c r="G47" s="60"/>
      <c r="H47" s="60"/>
      <c r="I47" s="60"/>
      <c r="J47" s="60"/>
      <c r="K47" s="60"/>
      <c r="L47" s="69">
        <f t="shared" ref="L47:L48" si="35">SUM(M47:W47)</f>
        <v>0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"/>
    </row>
    <row r="48" spans="1:24" ht="25.5">
      <c r="A48" s="6"/>
      <c r="B48" s="63" t="s">
        <v>127</v>
      </c>
      <c r="C48" s="58"/>
      <c r="D48" s="58"/>
      <c r="E48" s="59"/>
      <c r="F48" s="60">
        <f t="shared" si="34"/>
        <v>0</v>
      </c>
      <c r="G48" s="60"/>
      <c r="H48" s="60"/>
      <c r="I48" s="60"/>
      <c r="J48" s="60"/>
      <c r="K48" s="60"/>
      <c r="L48" s="69">
        <f t="shared" si="35"/>
        <v>0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"/>
    </row>
    <row r="49" spans="1:24" ht="89.25">
      <c r="A49" s="6" t="s">
        <v>37</v>
      </c>
      <c r="B49" s="10" t="s">
        <v>75</v>
      </c>
      <c r="C49" s="13" t="s">
        <v>38</v>
      </c>
      <c r="D49" s="13" t="s">
        <v>39</v>
      </c>
      <c r="E49" s="11" t="s">
        <v>40</v>
      </c>
      <c r="F49" s="36">
        <f t="shared" si="33"/>
        <v>600</v>
      </c>
      <c r="G49" s="26"/>
      <c r="H49" s="28"/>
      <c r="I49" s="35"/>
      <c r="J49" s="35"/>
      <c r="K49" s="35">
        <v>600</v>
      </c>
      <c r="L49" s="38">
        <f t="shared" si="5"/>
        <v>0</v>
      </c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13" t="s">
        <v>59</v>
      </c>
    </row>
    <row r="50" spans="1:24" ht="38.25">
      <c r="A50" s="6"/>
      <c r="B50" s="63" t="s">
        <v>125</v>
      </c>
      <c r="C50" s="58"/>
      <c r="D50" s="58"/>
      <c r="E50" s="59"/>
      <c r="F50" s="60">
        <f>SUM(G50:L50)</f>
        <v>600</v>
      </c>
      <c r="G50" s="60"/>
      <c r="H50" s="60"/>
      <c r="I50" s="60"/>
      <c r="J50" s="60"/>
      <c r="K50" s="60">
        <f>K49</f>
        <v>600</v>
      </c>
      <c r="L50" s="69">
        <f>SUM(M50:W50)</f>
        <v>0</v>
      </c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13"/>
    </row>
    <row r="51" spans="1:24" ht="25.5">
      <c r="A51" s="6"/>
      <c r="B51" s="63" t="s">
        <v>126</v>
      </c>
      <c r="C51" s="58"/>
      <c r="D51" s="58"/>
      <c r="E51" s="59"/>
      <c r="F51" s="60">
        <f t="shared" ref="F51:F52" si="36">SUM(G51:L51)</f>
        <v>0</v>
      </c>
      <c r="G51" s="60"/>
      <c r="H51" s="60"/>
      <c r="I51" s="60"/>
      <c r="J51" s="60"/>
      <c r="K51" s="60"/>
      <c r="L51" s="69">
        <f t="shared" ref="L51:L52" si="37">SUM(M51:W51)</f>
        <v>0</v>
      </c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13"/>
    </row>
    <row r="52" spans="1:24" ht="25.5">
      <c r="A52" s="6"/>
      <c r="B52" s="63" t="s">
        <v>127</v>
      </c>
      <c r="C52" s="58"/>
      <c r="D52" s="58"/>
      <c r="E52" s="59"/>
      <c r="F52" s="60">
        <f t="shared" si="36"/>
        <v>0</v>
      </c>
      <c r="G52" s="60"/>
      <c r="H52" s="60"/>
      <c r="I52" s="60"/>
      <c r="J52" s="60"/>
      <c r="K52" s="60"/>
      <c r="L52" s="69">
        <f t="shared" si="37"/>
        <v>0</v>
      </c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13"/>
    </row>
    <row r="53" spans="1:24" ht="102">
      <c r="A53" s="6" t="s">
        <v>41</v>
      </c>
      <c r="B53" s="12" t="s">
        <v>76</v>
      </c>
      <c r="C53" s="14" t="s">
        <v>42</v>
      </c>
      <c r="D53" s="14" t="s">
        <v>43</v>
      </c>
      <c r="E53" s="11" t="s">
        <v>44</v>
      </c>
      <c r="F53" s="36">
        <f>SUM(G53:L53)</f>
        <v>1000</v>
      </c>
      <c r="G53" s="26"/>
      <c r="H53" s="28"/>
      <c r="I53" s="35"/>
      <c r="J53" s="35"/>
      <c r="K53" s="35"/>
      <c r="L53" s="38">
        <f t="shared" si="5"/>
        <v>1000</v>
      </c>
      <c r="M53" s="28"/>
      <c r="N53" s="28">
        <v>1000</v>
      </c>
      <c r="O53" s="28"/>
      <c r="P53" s="28"/>
      <c r="Q53" s="28"/>
      <c r="R53" s="28"/>
      <c r="S53" s="28"/>
      <c r="T53" s="28"/>
      <c r="U53" s="28"/>
      <c r="V53" s="28"/>
      <c r="W53" s="28"/>
      <c r="X53" s="13" t="s">
        <v>43</v>
      </c>
    </row>
    <row r="54" spans="1:24" ht="38.25">
      <c r="A54" s="6"/>
      <c r="B54" s="63" t="s">
        <v>125</v>
      </c>
      <c r="C54" s="58"/>
      <c r="D54" s="58"/>
      <c r="E54" s="59"/>
      <c r="F54" s="60">
        <f>SUM(G54:L54)</f>
        <v>0</v>
      </c>
      <c r="G54" s="60"/>
      <c r="H54" s="60"/>
      <c r="I54" s="60"/>
      <c r="J54" s="60"/>
      <c r="K54" s="60"/>
      <c r="L54" s="69">
        <f>SUM(M54:W54)</f>
        <v>0</v>
      </c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13"/>
    </row>
    <row r="55" spans="1:24" ht="25.5">
      <c r="A55" s="6"/>
      <c r="B55" s="63" t="s">
        <v>126</v>
      </c>
      <c r="C55" s="58"/>
      <c r="D55" s="58"/>
      <c r="E55" s="59"/>
      <c r="F55" s="60">
        <f t="shared" ref="F55:F56" si="38">SUM(G55:L55)</f>
        <v>0</v>
      </c>
      <c r="G55" s="60"/>
      <c r="H55" s="60"/>
      <c r="I55" s="60"/>
      <c r="J55" s="60"/>
      <c r="K55" s="60"/>
      <c r="L55" s="69">
        <f t="shared" ref="L55:L56" si="39">SUM(M55:W55)</f>
        <v>0</v>
      </c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13"/>
    </row>
    <row r="56" spans="1:24" ht="25.5">
      <c r="A56" s="6"/>
      <c r="B56" s="63" t="s">
        <v>127</v>
      </c>
      <c r="C56" s="58"/>
      <c r="D56" s="58"/>
      <c r="E56" s="59"/>
      <c r="F56" s="60">
        <f t="shared" si="38"/>
        <v>1000</v>
      </c>
      <c r="G56" s="60"/>
      <c r="H56" s="60"/>
      <c r="I56" s="60"/>
      <c r="J56" s="60"/>
      <c r="K56" s="60"/>
      <c r="L56" s="69">
        <f t="shared" si="39"/>
        <v>1000</v>
      </c>
      <c r="M56" s="28"/>
      <c r="N56" s="28">
        <f>N53</f>
        <v>1000</v>
      </c>
      <c r="O56" s="28"/>
      <c r="P56" s="28"/>
      <c r="Q56" s="28"/>
      <c r="R56" s="28"/>
      <c r="S56" s="28"/>
      <c r="T56" s="28"/>
      <c r="U56" s="28"/>
      <c r="V56" s="28"/>
      <c r="W56" s="28"/>
      <c r="X56" s="13"/>
    </row>
    <row r="57" spans="1:24" ht="38.25">
      <c r="A57" s="16">
        <v>4</v>
      </c>
      <c r="B57" s="16" t="s">
        <v>45</v>
      </c>
      <c r="C57" s="22"/>
      <c r="D57" s="22"/>
      <c r="E57" s="22"/>
      <c r="F57" s="24">
        <f>SUM(G57:L57)</f>
        <v>18160</v>
      </c>
      <c r="G57" s="24">
        <f t="shared" ref="G57:W57" si="40">G44+G27+G6</f>
        <v>0</v>
      </c>
      <c r="H57" s="24">
        <f t="shared" si="40"/>
        <v>2600</v>
      </c>
      <c r="I57" s="24">
        <f t="shared" si="40"/>
        <v>4800</v>
      </c>
      <c r="J57" s="24">
        <f t="shared" si="40"/>
        <v>4505</v>
      </c>
      <c r="K57" s="24">
        <f t="shared" si="40"/>
        <v>3755</v>
      </c>
      <c r="L57" s="24">
        <f t="shared" si="5"/>
        <v>2500</v>
      </c>
      <c r="M57" s="24">
        <f t="shared" si="40"/>
        <v>500</v>
      </c>
      <c r="N57" s="24">
        <f t="shared" si="40"/>
        <v>2000</v>
      </c>
      <c r="O57" s="24">
        <f t="shared" si="40"/>
        <v>0</v>
      </c>
      <c r="P57" s="24">
        <f t="shared" si="40"/>
        <v>0</v>
      </c>
      <c r="Q57" s="24">
        <f t="shared" si="40"/>
        <v>0</v>
      </c>
      <c r="R57" s="24">
        <f t="shared" si="40"/>
        <v>0</v>
      </c>
      <c r="S57" s="24">
        <f t="shared" si="40"/>
        <v>0</v>
      </c>
      <c r="T57" s="24">
        <f t="shared" si="40"/>
        <v>0</v>
      </c>
      <c r="U57" s="24">
        <f t="shared" si="40"/>
        <v>0</v>
      </c>
      <c r="V57" s="24">
        <f t="shared" si="40"/>
        <v>0</v>
      </c>
      <c r="W57" s="24">
        <f t="shared" si="40"/>
        <v>0</v>
      </c>
      <c r="X57" s="22"/>
    </row>
  </sheetData>
  <mergeCells count="10">
    <mergeCell ref="G2:W2"/>
    <mergeCell ref="X2:X3"/>
    <mergeCell ref="A4:X4"/>
    <mergeCell ref="A5:X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X57"/>
  <sheetViews>
    <sheetView tabSelected="1" zoomScale="70" zoomScaleNormal="70" workbookViewId="0">
      <selection activeCell="AI46" sqref="AI46"/>
    </sheetView>
  </sheetViews>
  <sheetFormatPr defaultRowHeight="15" outlineLevelCol="1"/>
  <cols>
    <col min="1" max="1" width="5.85546875" customWidth="1"/>
    <col min="2" max="2" width="30.85546875" customWidth="1"/>
    <col min="3" max="3" width="24.140625" customWidth="1"/>
    <col min="4" max="4" width="20.85546875" customWidth="1"/>
    <col min="5" max="5" width="13.28515625" customWidth="1"/>
    <col min="6" max="6" width="15" customWidth="1"/>
    <col min="13" max="23" width="9.140625" hidden="1" customWidth="1" outlineLevel="1"/>
    <col min="24" max="24" width="19.7109375" customWidth="1" collapsed="1"/>
  </cols>
  <sheetData>
    <row r="2" spans="1:24">
      <c r="A2" s="48" t="s">
        <v>0</v>
      </c>
      <c r="B2" s="48" t="s">
        <v>1</v>
      </c>
      <c r="C2" s="48" t="s">
        <v>2</v>
      </c>
      <c r="D2" s="48" t="s">
        <v>3</v>
      </c>
      <c r="E2" s="48" t="s">
        <v>47</v>
      </c>
      <c r="F2" s="48" t="s">
        <v>48</v>
      </c>
      <c r="G2" s="49" t="s">
        <v>46</v>
      </c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1"/>
      <c r="X2" s="48" t="s">
        <v>4</v>
      </c>
    </row>
    <row r="3" spans="1:24" ht="67.5" customHeight="1">
      <c r="A3" s="48"/>
      <c r="B3" s="48"/>
      <c r="C3" s="48"/>
      <c r="D3" s="48"/>
      <c r="E3" s="48"/>
      <c r="F3" s="48"/>
      <c r="G3" s="15">
        <v>2013</v>
      </c>
      <c r="H3" s="15">
        <v>2014</v>
      </c>
      <c r="I3" s="15">
        <v>2015</v>
      </c>
      <c r="J3" s="15">
        <v>2016</v>
      </c>
      <c r="K3" s="15">
        <v>2017</v>
      </c>
      <c r="L3" s="15" t="s">
        <v>109</v>
      </c>
      <c r="M3" s="15">
        <v>2018</v>
      </c>
      <c r="N3" s="15">
        <v>2019</v>
      </c>
      <c r="O3" s="15">
        <v>2020</v>
      </c>
      <c r="P3" s="15">
        <v>2021</v>
      </c>
      <c r="Q3" s="15">
        <v>2022</v>
      </c>
      <c r="R3" s="15">
        <v>2023</v>
      </c>
      <c r="S3" s="15">
        <v>2024</v>
      </c>
      <c r="T3" s="15">
        <v>2025</v>
      </c>
      <c r="U3" s="15">
        <v>2026</v>
      </c>
      <c r="V3" s="15">
        <v>2027</v>
      </c>
      <c r="W3" s="15">
        <v>2028</v>
      </c>
      <c r="X3" s="48"/>
    </row>
    <row r="4" spans="1:24">
      <c r="A4" s="49" t="s">
        <v>5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</row>
    <row r="5" spans="1:24">
      <c r="A5" s="49" t="s">
        <v>92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</row>
    <row r="6" spans="1:24" ht="178.5">
      <c r="A6" s="16">
        <v>1</v>
      </c>
      <c r="B6" s="16" t="s">
        <v>6</v>
      </c>
      <c r="C6" s="17" t="s">
        <v>7</v>
      </c>
      <c r="D6" s="17" t="s">
        <v>8</v>
      </c>
      <c r="E6" s="18"/>
      <c r="F6" s="24">
        <f>SUM(G6:L6)</f>
        <v>13600</v>
      </c>
      <c r="G6" s="24">
        <f>G7+G11+G15+G19+G23</f>
        <v>0</v>
      </c>
      <c r="H6" s="24">
        <f t="shared" ref="H6:K6" si="0">H7+H11+H15+H19+H23</f>
        <v>5850</v>
      </c>
      <c r="I6" s="24">
        <f t="shared" si="0"/>
        <v>5750</v>
      </c>
      <c r="J6" s="24">
        <f t="shared" si="0"/>
        <v>1000</v>
      </c>
      <c r="K6" s="24">
        <f t="shared" si="0"/>
        <v>0</v>
      </c>
      <c r="L6" s="24">
        <f t="shared" ref="G6:L6" si="1">SUM(L7:L23)</f>
        <v>1000</v>
      </c>
      <c r="M6" s="24">
        <f>M7+M11+M15+M19+M23</f>
        <v>0</v>
      </c>
      <c r="N6" s="24">
        <f t="shared" ref="N6" si="2">N7+N11+N15+N19+N23</f>
        <v>500</v>
      </c>
      <c r="O6" s="24">
        <f t="shared" ref="O6" si="3">O7+O11+O15+O19+O23</f>
        <v>0</v>
      </c>
      <c r="P6" s="24">
        <f t="shared" ref="P6" si="4">P7+P11+P15+P19+P23</f>
        <v>0</v>
      </c>
      <c r="Q6" s="24">
        <f t="shared" ref="Q6" si="5">Q7+Q11+Q15+Q19+Q23</f>
        <v>0</v>
      </c>
      <c r="R6" s="24">
        <f t="shared" ref="M6:W6" si="6">SUM(R7:R19)</f>
        <v>0</v>
      </c>
      <c r="S6" s="24">
        <f t="shared" si="6"/>
        <v>0</v>
      </c>
      <c r="T6" s="24">
        <f t="shared" si="6"/>
        <v>0</v>
      </c>
      <c r="U6" s="24">
        <f t="shared" si="6"/>
        <v>0</v>
      </c>
      <c r="V6" s="24">
        <f t="shared" si="6"/>
        <v>0</v>
      </c>
      <c r="W6" s="24">
        <f t="shared" si="6"/>
        <v>0</v>
      </c>
      <c r="X6" s="17" t="s">
        <v>8</v>
      </c>
    </row>
    <row r="7" spans="1:24" s="23" customFormat="1" ht="63.75">
      <c r="A7" s="7" t="s">
        <v>9</v>
      </c>
      <c r="B7" s="7" t="s">
        <v>82</v>
      </c>
      <c r="C7" s="7" t="s">
        <v>83</v>
      </c>
      <c r="D7" s="9" t="s">
        <v>84</v>
      </c>
      <c r="E7" s="8" t="s">
        <v>104</v>
      </c>
      <c r="F7" s="38">
        <f>SUM(G7:L7)</f>
        <v>5500</v>
      </c>
      <c r="G7" s="38"/>
      <c r="H7" s="35">
        <v>2750</v>
      </c>
      <c r="I7" s="35">
        <v>2750</v>
      </c>
      <c r="J7" s="35"/>
      <c r="K7" s="35"/>
      <c r="L7" s="38">
        <f t="shared" ref="L7:L57" si="7">SUM(M7:W7)</f>
        <v>0</v>
      </c>
      <c r="M7" s="35"/>
      <c r="N7" s="38"/>
      <c r="O7" s="38"/>
      <c r="P7" s="39"/>
      <c r="Q7" s="39"/>
      <c r="R7" s="39"/>
      <c r="S7" s="39"/>
      <c r="T7" s="39"/>
      <c r="U7" s="39"/>
      <c r="V7" s="39"/>
      <c r="W7" s="39"/>
      <c r="X7" s="9" t="s">
        <v>84</v>
      </c>
    </row>
    <row r="8" spans="1:24" s="23" customFormat="1" ht="38.25">
      <c r="A8" s="7"/>
      <c r="B8" s="63" t="s">
        <v>125</v>
      </c>
      <c r="C8" s="57"/>
      <c r="D8" s="57"/>
      <c r="E8" s="59"/>
      <c r="F8" s="60">
        <f>SUM(G8:L8)</f>
        <v>0</v>
      </c>
      <c r="G8" s="60"/>
      <c r="H8" s="60"/>
      <c r="I8" s="60"/>
      <c r="J8" s="60"/>
      <c r="K8" s="60"/>
      <c r="L8" s="69">
        <f>SUM(M8:W8)</f>
        <v>0</v>
      </c>
      <c r="M8" s="72"/>
      <c r="N8" s="73"/>
      <c r="O8" s="72"/>
      <c r="P8" s="72"/>
      <c r="Q8" s="72"/>
      <c r="R8" s="72"/>
      <c r="S8" s="72"/>
      <c r="T8" s="72"/>
      <c r="U8" s="72"/>
      <c r="V8" s="72"/>
      <c r="W8" s="72"/>
      <c r="X8" s="9"/>
    </row>
    <row r="9" spans="1:24" s="23" customFormat="1" ht="25.5">
      <c r="A9" s="7"/>
      <c r="B9" s="63" t="s">
        <v>126</v>
      </c>
      <c r="C9" s="57"/>
      <c r="D9" s="57"/>
      <c r="E9" s="59"/>
      <c r="F9" s="60">
        <f t="shared" ref="F9:F10" si="8">SUM(G9:L9)</f>
        <v>400</v>
      </c>
      <c r="G9" s="60"/>
      <c r="H9" s="60">
        <f>'[1]ВС ИС'!$E$23</f>
        <v>200</v>
      </c>
      <c r="I9" s="60">
        <f>'[1]ВС ИС'!$F$23</f>
        <v>200</v>
      </c>
      <c r="J9" s="60"/>
      <c r="K9" s="60"/>
      <c r="L9" s="69">
        <f t="shared" ref="L9:L10" si="9">SUM(M9:W9)</f>
        <v>0</v>
      </c>
      <c r="M9" s="72"/>
      <c r="N9" s="73"/>
      <c r="O9" s="72"/>
      <c r="P9" s="72"/>
      <c r="Q9" s="72"/>
      <c r="R9" s="72"/>
      <c r="S9" s="72"/>
      <c r="T9" s="72"/>
      <c r="U9" s="72"/>
      <c r="V9" s="72"/>
      <c r="W9" s="72"/>
      <c r="X9" s="9"/>
    </row>
    <row r="10" spans="1:24" s="23" customFormat="1" ht="25.5">
      <c r="A10" s="7"/>
      <c r="B10" s="63" t="s">
        <v>127</v>
      </c>
      <c r="C10" s="57"/>
      <c r="D10" s="57"/>
      <c r="E10" s="59"/>
      <c r="F10" s="60">
        <f t="shared" si="8"/>
        <v>5100</v>
      </c>
      <c r="G10" s="60"/>
      <c r="H10" s="60">
        <f>H7-H9</f>
        <v>2550</v>
      </c>
      <c r="I10" s="60">
        <f>I7-I9</f>
        <v>2550</v>
      </c>
      <c r="J10" s="60"/>
      <c r="K10" s="60"/>
      <c r="L10" s="69">
        <f t="shared" si="9"/>
        <v>0</v>
      </c>
      <c r="M10" s="72"/>
      <c r="N10" s="73"/>
      <c r="O10" s="72"/>
      <c r="P10" s="72"/>
      <c r="Q10" s="72"/>
      <c r="R10" s="72"/>
      <c r="S10" s="72"/>
      <c r="T10" s="72"/>
      <c r="U10" s="72"/>
      <c r="V10" s="72"/>
      <c r="W10" s="72"/>
      <c r="X10" s="9"/>
    </row>
    <row r="11" spans="1:24" s="23" customFormat="1" ht="125.25" customHeight="1">
      <c r="A11" s="7" t="s">
        <v>10</v>
      </c>
      <c r="B11" s="7" t="s">
        <v>81</v>
      </c>
      <c r="C11" s="9" t="s">
        <v>62</v>
      </c>
      <c r="D11" s="9" t="s">
        <v>63</v>
      </c>
      <c r="E11" s="8" t="s">
        <v>104</v>
      </c>
      <c r="F11" s="38">
        <f t="shared" ref="F11:F23" si="10">SUM(G11:L11)</f>
        <v>5200</v>
      </c>
      <c r="G11" s="35"/>
      <c r="H11" s="35">
        <v>2600</v>
      </c>
      <c r="I11" s="35">
        <v>2600</v>
      </c>
      <c r="J11" s="35"/>
      <c r="K11" s="35"/>
      <c r="L11" s="38">
        <f t="shared" si="7"/>
        <v>0</v>
      </c>
      <c r="M11" s="35"/>
      <c r="N11" s="35"/>
      <c r="O11" s="35"/>
      <c r="P11" s="39"/>
      <c r="Q11" s="39"/>
      <c r="R11" s="39"/>
      <c r="S11" s="39"/>
      <c r="T11" s="39"/>
      <c r="U11" s="39"/>
      <c r="V11" s="39"/>
      <c r="W11" s="39"/>
      <c r="X11" s="9" t="s">
        <v>15</v>
      </c>
    </row>
    <row r="12" spans="1:24" s="23" customFormat="1" ht="34.5" customHeight="1">
      <c r="A12" s="7"/>
      <c r="B12" s="63" t="s">
        <v>125</v>
      </c>
      <c r="C12" s="57"/>
      <c r="D12" s="57"/>
      <c r="E12" s="59"/>
      <c r="F12" s="60">
        <f>SUM(G12:L12)</f>
        <v>0</v>
      </c>
      <c r="G12" s="60"/>
      <c r="H12" s="60"/>
      <c r="I12" s="60"/>
      <c r="J12" s="60"/>
      <c r="K12" s="60"/>
      <c r="L12" s="69">
        <f>SUM(M12:W12)</f>
        <v>0</v>
      </c>
      <c r="M12" s="72"/>
      <c r="N12" s="73"/>
      <c r="O12" s="72"/>
      <c r="P12" s="72"/>
      <c r="Q12" s="72"/>
      <c r="R12" s="72"/>
      <c r="S12" s="72"/>
      <c r="T12" s="72"/>
      <c r="U12" s="72"/>
      <c r="V12" s="72"/>
      <c r="W12" s="72"/>
      <c r="X12" s="9"/>
    </row>
    <row r="13" spans="1:24" s="23" customFormat="1" ht="34.5" customHeight="1">
      <c r="A13" s="7"/>
      <c r="B13" s="63" t="s">
        <v>126</v>
      </c>
      <c r="C13" s="57"/>
      <c r="D13" s="57"/>
      <c r="E13" s="59"/>
      <c r="F13" s="60">
        <f t="shared" ref="F13:F14" si="11">SUM(G13:L13)</f>
        <v>0</v>
      </c>
      <c r="G13" s="60"/>
      <c r="H13" s="60"/>
      <c r="I13" s="60"/>
      <c r="J13" s="60"/>
      <c r="K13" s="60"/>
      <c r="L13" s="69">
        <f t="shared" ref="L13:L14" si="12">SUM(M13:W13)</f>
        <v>0</v>
      </c>
      <c r="M13" s="72"/>
      <c r="N13" s="73"/>
      <c r="O13" s="72"/>
      <c r="P13" s="72"/>
      <c r="Q13" s="72"/>
      <c r="R13" s="72"/>
      <c r="S13" s="72"/>
      <c r="T13" s="72"/>
      <c r="U13" s="72"/>
      <c r="V13" s="72"/>
      <c r="W13" s="72"/>
      <c r="X13" s="9"/>
    </row>
    <row r="14" spans="1:24" s="23" customFormat="1" ht="39.75" customHeight="1">
      <c r="A14" s="7"/>
      <c r="B14" s="63" t="s">
        <v>127</v>
      </c>
      <c r="C14" s="57"/>
      <c r="D14" s="57"/>
      <c r="E14" s="59"/>
      <c r="F14" s="60">
        <f t="shared" si="11"/>
        <v>5200</v>
      </c>
      <c r="G14" s="60"/>
      <c r="H14" s="60">
        <f>H11</f>
        <v>2600</v>
      </c>
      <c r="I14" s="60">
        <f>I11</f>
        <v>2600</v>
      </c>
      <c r="J14" s="60"/>
      <c r="K14" s="60"/>
      <c r="L14" s="69">
        <f t="shared" si="12"/>
        <v>0</v>
      </c>
      <c r="M14" s="72"/>
      <c r="N14" s="73"/>
      <c r="O14" s="72"/>
      <c r="P14" s="72"/>
      <c r="Q14" s="72"/>
      <c r="R14" s="72"/>
      <c r="S14" s="72"/>
      <c r="T14" s="72"/>
      <c r="U14" s="72"/>
      <c r="V14" s="72"/>
      <c r="W14" s="72"/>
      <c r="X14" s="9"/>
    </row>
    <row r="15" spans="1:24" s="23" customFormat="1" ht="131.25" customHeight="1">
      <c r="A15" s="54" t="s">
        <v>13</v>
      </c>
      <c r="B15" s="7" t="s">
        <v>16</v>
      </c>
      <c r="C15" s="9" t="s">
        <v>17</v>
      </c>
      <c r="D15" s="9" t="s">
        <v>18</v>
      </c>
      <c r="E15" s="8"/>
      <c r="F15" s="38">
        <f t="shared" si="10"/>
        <v>1000</v>
      </c>
      <c r="G15" s="35"/>
      <c r="H15" s="35"/>
      <c r="I15" s="35"/>
      <c r="J15" s="35">
        <v>1000</v>
      </c>
      <c r="K15" s="55"/>
      <c r="L15" s="38">
        <f t="shared" si="7"/>
        <v>0</v>
      </c>
      <c r="M15" s="55"/>
      <c r="N15" s="70"/>
      <c r="O15" s="70"/>
      <c r="P15" s="56"/>
      <c r="Q15" s="56"/>
      <c r="R15" s="56"/>
      <c r="S15" s="56"/>
      <c r="T15" s="56"/>
      <c r="U15" s="56"/>
      <c r="V15" s="56"/>
      <c r="W15" s="56"/>
      <c r="X15" s="9" t="s">
        <v>19</v>
      </c>
    </row>
    <row r="16" spans="1:24" s="23" customFormat="1" ht="38.25">
      <c r="A16" s="54"/>
      <c r="B16" s="63" t="s">
        <v>125</v>
      </c>
      <c r="C16" s="57"/>
      <c r="D16" s="57"/>
      <c r="E16" s="59"/>
      <c r="F16" s="60">
        <f>SUM(G16:L16)</f>
        <v>0</v>
      </c>
      <c r="G16" s="60"/>
      <c r="H16" s="60"/>
      <c r="I16" s="60"/>
      <c r="J16" s="60"/>
      <c r="K16" s="60"/>
      <c r="L16" s="69">
        <f>SUM(M16:W16)</f>
        <v>0</v>
      </c>
      <c r="M16" s="72"/>
      <c r="N16" s="73"/>
      <c r="O16" s="72"/>
      <c r="P16" s="72"/>
      <c r="Q16" s="72"/>
      <c r="R16" s="72"/>
      <c r="S16" s="72"/>
      <c r="T16" s="72"/>
      <c r="U16" s="72"/>
      <c r="V16" s="72"/>
      <c r="W16" s="72"/>
      <c r="X16" s="9"/>
    </row>
    <row r="17" spans="1:24" s="23" customFormat="1" ht="25.5">
      <c r="A17" s="54"/>
      <c r="B17" s="63" t="s">
        <v>126</v>
      </c>
      <c r="C17" s="57"/>
      <c r="D17" s="57"/>
      <c r="E17" s="59"/>
      <c r="F17" s="60">
        <f t="shared" ref="F17:F18" si="13">SUM(G17:L17)</f>
        <v>0</v>
      </c>
      <c r="G17" s="60"/>
      <c r="H17" s="60"/>
      <c r="I17" s="60"/>
      <c r="J17" s="60"/>
      <c r="K17" s="60"/>
      <c r="L17" s="69">
        <f t="shared" ref="L17:L18" si="14">SUM(M17:W17)</f>
        <v>0</v>
      </c>
      <c r="M17" s="72"/>
      <c r="N17" s="73"/>
      <c r="O17" s="72"/>
      <c r="P17" s="72"/>
      <c r="Q17" s="72"/>
      <c r="R17" s="72"/>
      <c r="S17" s="72"/>
      <c r="T17" s="72"/>
      <c r="U17" s="72"/>
      <c r="V17" s="72"/>
      <c r="W17" s="72"/>
      <c r="X17" s="9"/>
    </row>
    <row r="18" spans="1:24" s="23" customFormat="1" ht="25.5">
      <c r="A18" s="54"/>
      <c r="B18" s="63" t="s">
        <v>127</v>
      </c>
      <c r="C18" s="57"/>
      <c r="D18" s="57"/>
      <c r="E18" s="59"/>
      <c r="F18" s="60">
        <f t="shared" si="13"/>
        <v>1000</v>
      </c>
      <c r="G18" s="60"/>
      <c r="H18" s="60"/>
      <c r="I18" s="60"/>
      <c r="J18" s="60">
        <f>J15</f>
        <v>1000</v>
      </c>
      <c r="K18" s="60"/>
      <c r="L18" s="69">
        <f t="shared" si="14"/>
        <v>0</v>
      </c>
      <c r="M18" s="72"/>
      <c r="N18" s="73"/>
      <c r="O18" s="72"/>
      <c r="P18" s="72"/>
      <c r="Q18" s="72"/>
      <c r="R18" s="72"/>
      <c r="S18" s="72"/>
      <c r="T18" s="72"/>
      <c r="U18" s="72"/>
      <c r="V18" s="72"/>
      <c r="W18" s="72"/>
      <c r="X18" s="9"/>
    </row>
    <row r="19" spans="1:24" s="23" customFormat="1" ht="61.5" customHeight="1">
      <c r="A19" s="54" t="s">
        <v>14</v>
      </c>
      <c r="B19" s="7" t="s">
        <v>66</v>
      </c>
      <c r="C19" s="7" t="s">
        <v>68</v>
      </c>
      <c r="D19" s="9" t="s">
        <v>69</v>
      </c>
      <c r="E19" s="8" t="s">
        <v>80</v>
      </c>
      <c r="F19" s="38">
        <f t="shared" si="10"/>
        <v>900</v>
      </c>
      <c r="G19" s="35"/>
      <c r="H19" s="35"/>
      <c r="I19" s="35">
        <v>400</v>
      </c>
      <c r="J19" s="35"/>
      <c r="K19" s="55"/>
      <c r="L19" s="38">
        <f t="shared" si="7"/>
        <v>500</v>
      </c>
      <c r="M19" s="70"/>
      <c r="N19" s="70">
        <v>500</v>
      </c>
      <c r="O19" s="55"/>
      <c r="P19" s="56"/>
      <c r="Q19" s="56"/>
      <c r="R19" s="56"/>
      <c r="S19" s="56"/>
      <c r="T19" s="56"/>
      <c r="U19" s="56"/>
      <c r="V19" s="56"/>
      <c r="W19" s="56"/>
      <c r="X19" s="9" t="s">
        <v>69</v>
      </c>
    </row>
    <row r="20" spans="1:24" s="23" customFormat="1" ht="38.25" customHeight="1">
      <c r="A20" s="54"/>
      <c r="B20" s="63" t="s">
        <v>125</v>
      </c>
      <c r="C20" s="57"/>
      <c r="D20" s="57"/>
      <c r="E20" s="59"/>
      <c r="F20" s="60">
        <f>SUM(G20:L20)</f>
        <v>0</v>
      </c>
      <c r="G20" s="60"/>
      <c r="H20" s="60"/>
      <c r="I20" s="60"/>
      <c r="J20" s="60"/>
      <c r="K20" s="60"/>
      <c r="L20" s="69">
        <f>SUM(M20:W20)</f>
        <v>0</v>
      </c>
      <c r="M20" s="72"/>
      <c r="N20" s="73"/>
      <c r="O20" s="72"/>
      <c r="P20" s="72"/>
      <c r="Q20" s="72"/>
      <c r="R20" s="72"/>
      <c r="S20" s="72"/>
      <c r="T20" s="72"/>
      <c r="U20" s="72"/>
      <c r="V20" s="72"/>
      <c r="W20" s="72"/>
      <c r="X20" s="9"/>
    </row>
    <row r="21" spans="1:24" s="23" customFormat="1" ht="38.25" customHeight="1">
      <c r="A21" s="54"/>
      <c r="B21" s="63" t="s">
        <v>126</v>
      </c>
      <c r="C21" s="57"/>
      <c r="D21" s="57"/>
      <c r="E21" s="59"/>
      <c r="F21" s="60">
        <f t="shared" ref="F21:F22" si="15">SUM(G21:L21)</f>
        <v>0</v>
      </c>
      <c r="G21" s="60"/>
      <c r="H21" s="60"/>
      <c r="I21" s="60"/>
      <c r="J21" s="60"/>
      <c r="K21" s="60"/>
      <c r="L21" s="69">
        <f t="shared" ref="L21:L22" si="16">SUM(M21:W21)</f>
        <v>0</v>
      </c>
      <c r="M21" s="72"/>
      <c r="N21" s="73"/>
      <c r="O21" s="72"/>
      <c r="P21" s="72"/>
      <c r="Q21" s="72"/>
      <c r="R21" s="72"/>
      <c r="S21" s="72"/>
      <c r="T21" s="72"/>
      <c r="U21" s="72"/>
      <c r="V21" s="72"/>
      <c r="W21" s="72"/>
      <c r="X21" s="9"/>
    </row>
    <row r="22" spans="1:24" s="23" customFormat="1" ht="38.25" customHeight="1">
      <c r="A22" s="54"/>
      <c r="B22" s="63" t="s">
        <v>127</v>
      </c>
      <c r="C22" s="57"/>
      <c r="D22" s="57"/>
      <c r="E22" s="59"/>
      <c r="F22" s="60">
        <f t="shared" si="15"/>
        <v>900</v>
      </c>
      <c r="G22" s="60"/>
      <c r="H22" s="60"/>
      <c r="I22" s="60">
        <f>I19</f>
        <v>400</v>
      </c>
      <c r="J22" s="60"/>
      <c r="K22" s="60"/>
      <c r="L22" s="69">
        <f t="shared" si="16"/>
        <v>500</v>
      </c>
      <c r="M22" s="72"/>
      <c r="N22" s="73">
        <f>N19</f>
        <v>500</v>
      </c>
      <c r="O22" s="72"/>
      <c r="P22" s="72"/>
      <c r="Q22" s="72"/>
      <c r="R22" s="72"/>
      <c r="S22" s="72"/>
      <c r="T22" s="72"/>
      <c r="U22" s="72"/>
      <c r="V22" s="72"/>
      <c r="W22" s="72"/>
      <c r="X22" s="9"/>
    </row>
    <row r="23" spans="1:24" s="23" customFormat="1" ht="61.5" customHeight="1">
      <c r="A23" s="54" t="s">
        <v>123</v>
      </c>
      <c r="B23" s="7" t="s">
        <v>110</v>
      </c>
      <c r="C23" s="7" t="s">
        <v>111</v>
      </c>
      <c r="D23" s="9" t="s">
        <v>112</v>
      </c>
      <c r="E23" s="8" t="s">
        <v>44</v>
      </c>
      <c r="F23" s="38">
        <f t="shared" si="10"/>
        <v>500</v>
      </c>
      <c r="G23" s="35"/>
      <c r="H23" s="35">
        <v>500</v>
      </c>
      <c r="I23" s="35"/>
      <c r="J23" s="35"/>
      <c r="K23" s="55"/>
      <c r="L23" s="38">
        <f t="shared" si="7"/>
        <v>0</v>
      </c>
      <c r="M23" s="70"/>
      <c r="N23" s="70"/>
      <c r="O23" s="55"/>
      <c r="P23" s="56"/>
      <c r="Q23" s="56"/>
      <c r="R23" s="56"/>
      <c r="S23" s="56"/>
      <c r="T23" s="56"/>
      <c r="U23" s="56"/>
      <c r="V23" s="56"/>
      <c r="W23" s="56"/>
      <c r="X23" s="9" t="s">
        <v>112</v>
      </c>
    </row>
    <row r="24" spans="1:24" s="23" customFormat="1" ht="36" customHeight="1">
      <c r="A24" s="54"/>
      <c r="B24" s="63" t="s">
        <v>125</v>
      </c>
      <c r="C24" s="57"/>
      <c r="D24" s="57"/>
      <c r="E24" s="59"/>
      <c r="F24" s="60">
        <f>SUM(G24:L24)</f>
        <v>0</v>
      </c>
      <c r="G24" s="60"/>
      <c r="H24" s="60"/>
      <c r="I24" s="60"/>
      <c r="J24" s="60"/>
      <c r="K24" s="60"/>
      <c r="L24" s="69">
        <f>SUM(M24:W24)</f>
        <v>0</v>
      </c>
      <c r="M24" s="72"/>
      <c r="N24" s="73"/>
      <c r="O24" s="72"/>
      <c r="P24" s="72"/>
      <c r="Q24" s="72"/>
      <c r="R24" s="72"/>
      <c r="S24" s="72"/>
      <c r="T24" s="72"/>
      <c r="U24" s="72"/>
      <c r="V24" s="72"/>
      <c r="W24" s="72"/>
      <c r="X24" s="9"/>
    </row>
    <row r="25" spans="1:24" s="23" customFormat="1" ht="36" customHeight="1">
      <c r="A25" s="54"/>
      <c r="B25" s="63" t="s">
        <v>126</v>
      </c>
      <c r="C25" s="57"/>
      <c r="D25" s="57"/>
      <c r="E25" s="59"/>
      <c r="F25" s="60">
        <f t="shared" ref="F25:F26" si="17">SUM(G25:L25)</f>
        <v>0</v>
      </c>
      <c r="G25" s="60"/>
      <c r="H25" s="60"/>
      <c r="I25" s="60"/>
      <c r="J25" s="60"/>
      <c r="K25" s="60"/>
      <c r="L25" s="69">
        <f t="shared" ref="L25:L26" si="18">SUM(M25:W25)</f>
        <v>0</v>
      </c>
      <c r="M25" s="72"/>
      <c r="N25" s="73"/>
      <c r="O25" s="72"/>
      <c r="P25" s="72"/>
      <c r="Q25" s="72"/>
      <c r="R25" s="72"/>
      <c r="S25" s="72"/>
      <c r="T25" s="72"/>
      <c r="U25" s="72"/>
      <c r="V25" s="72"/>
      <c r="W25" s="72"/>
      <c r="X25" s="9"/>
    </row>
    <row r="26" spans="1:24" s="23" customFormat="1" ht="36" customHeight="1">
      <c r="A26" s="54"/>
      <c r="B26" s="63" t="s">
        <v>127</v>
      </c>
      <c r="C26" s="57"/>
      <c r="D26" s="57"/>
      <c r="E26" s="59"/>
      <c r="F26" s="60">
        <f t="shared" si="17"/>
        <v>500</v>
      </c>
      <c r="G26" s="60"/>
      <c r="H26" s="60">
        <f>H23</f>
        <v>500</v>
      </c>
      <c r="I26" s="60"/>
      <c r="J26" s="60"/>
      <c r="K26" s="60"/>
      <c r="L26" s="69">
        <f t="shared" si="18"/>
        <v>0</v>
      </c>
      <c r="M26" s="72"/>
      <c r="N26" s="73"/>
      <c r="O26" s="72"/>
      <c r="P26" s="72"/>
      <c r="Q26" s="72"/>
      <c r="R26" s="72"/>
      <c r="S26" s="72"/>
      <c r="T26" s="72"/>
      <c r="U26" s="72"/>
      <c r="V26" s="72"/>
      <c r="W26" s="72"/>
      <c r="X26" s="9"/>
    </row>
    <row r="27" spans="1:24" ht="102">
      <c r="A27" s="19" t="s">
        <v>20</v>
      </c>
      <c r="B27" s="16" t="s">
        <v>21</v>
      </c>
      <c r="C27" s="20" t="s">
        <v>22</v>
      </c>
      <c r="D27" s="20" t="s">
        <v>23</v>
      </c>
      <c r="E27" s="21"/>
      <c r="F27" s="24">
        <f>SUM(G27:L27)</f>
        <v>72616</v>
      </c>
      <c r="G27" s="24">
        <f>G28+G32+G36+G40</f>
        <v>0</v>
      </c>
      <c r="H27" s="24">
        <f t="shared" ref="H27:K27" si="19">H28+H32+H36+H40</f>
        <v>0</v>
      </c>
      <c r="I27" s="24">
        <f t="shared" si="19"/>
        <v>0</v>
      </c>
      <c r="J27" s="24">
        <f t="shared" si="19"/>
        <v>5000</v>
      </c>
      <c r="K27" s="24">
        <f t="shared" si="19"/>
        <v>8038</v>
      </c>
      <c r="L27" s="24">
        <f t="shared" ref="G27:W27" si="20">SUM(L28:L40)</f>
        <v>59578</v>
      </c>
      <c r="M27" s="24">
        <f>M28+M32+M36+M40</f>
        <v>8038</v>
      </c>
      <c r="N27" s="24">
        <f t="shared" ref="N27" si="21">N28+N32+N36+N40</f>
        <v>8038</v>
      </c>
      <c r="O27" s="24">
        <f t="shared" ref="O27" si="22">O28+O32+O36+O40</f>
        <v>8038</v>
      </c>
      <c r="P27" s="24">
        <f t="shared" ref="P27" si="23">P28+P32+P36+P40</f>
        <v>5000</v>
      </c>
      <c r="Q27" s="24">
        <f t="shared" ref="Q27" si="24">Q28+Q32+Q36+Q40</f>
        <v>900</v>
      </c>
      <c r="R27" s="24">
        <f t="shared" si="20"/>
        <v>0</v>
      </c>
      <c r="S27" s="24">
        <f t="shared" si="20"/>
        <v>0</v>
      </c>
      <c r="T27" s="24">
        <f t="shared" si="20"/>
        <v>0</v>
      </c>
      <c r="U27" s="24">
        <f t="shared" si="20"/>
        <v>0</v>
      </c>
      <c r="V27" s="24">
        <f t="shared" si="20"/>
        <v>0</v>
      </c>
      <c r="W27" s="24">
        <f t="shared" si="20"/>
        <v>0</v>
      </c>
      <c r="X27" s="20" t="s">
        <v>23</v>
      </c>
    </row>
    <row r="28" spans="1:24" s="23" customFormat="1" ht="105" customHeight="1">
      <c r="A28" s="64" t="s">
        <v>24</v>
      </c>
      <c r="B28" s="7" t="s">
        <v>70</v>
      </c>
      <c r="C28" s="9" t="s">
        <v>25</v>
      </c>
      <c r="D28" s="9" t="s">
        <v>26</v>
      </c>
      <c r="E28" s="8" t="s">
        <v>93</v>
      </c>
      <c r="F28" s="71">
        <f>SUM(G28:L28)</f>
        <v>12152</v>
      </c>
      <c r="G28" s="35"/>
      <c r="H28" s="35"/>
      <c r="I28" s="35"/>
      <c r="J28" s="35"/>
      <c r="K28" s="35">
        <v>3038</v>
      </c>
      <c r="L28" s="38">
        <f t="shared" si="7"/>
        <v>9114</v>
      </c>
      <c r="M28" s="35">
        <v>3038</v>
      </c>
      <c r="N28" s="35">
        <v>3038</v>
      </c>
      <c r="O28" s="35">
        <v>3038</v>
      </c>
      <c r="P28" s="35"/>
      <c r="Q28" s="35"/>
      <c r="R28" s="35"/>
      <c r="S28" s="35"/>
      <c r="T28" s="35"/>
      <c r="U28" s="66"/>
      <c r="V28" s="66"/>
      <c r="W28" s="66"/>
      <c r="X28" s="9" t="s">
        <v>27</v>
      </c>
    </row>
    <row r="29" spans="1:24" s="23" customFormat="1" ht="45" customHeight="1">
      <c r="A29" s="64"/>
      <c r="B29" s="63" t="s">
        <v>125</v>
      </c>
      <c r="C29" s="57"/>
      <c r="D29" s="57"/>
      <c r="E29" s="59"/>
      <c r="F29" s="60">
        <f>SUM(G29:L29)</f>
        <v>0</v>
      </c>
      <c r="G29" s="60"/>
      <c r="H29" s="60"/>
      <c r="I29" s="60"/>
      <c r="J29" s="60"/>
      <c r="K29" s="60"/>
      <c r="L29" s="69">
        <f>SUM(M29:W29)</f>
        <v>0</v>
      </c>
      <c r="M29" s="72"/>
      <c r="N29" s="73"/>
      <c r="O29" s="72"/>
      <c r="P29" s="72"/>
      <c r="Q29" s="72"/>
      <c r="R29" s="72"/>
      <c r="S29" s="72"/>
      <c r="T29" s="72"/>
      <c r="U29" s="72"/>
      <c r="V29" s="72"/>
      <c r="W29" s="72"/>
      <c r="X29" s="9"/>
    </row>
    <row r="30" spans="1:24" s="23" customFormat="1" ht="45" customHeight="1">
      <c r="A30" s="64"/>
      <c r="B30" s="63" t="s">
        <v>126</v>
      </c>
      <c r="C30" s="57"/>
      <c r="D30" s="57"/>
      <c r="E30" s="59"/>
      <c r="F30" s="60">
        <f t="shared" ref="F30:F31" si="25">SUM(G30:L30)</f>
        <v>800</v>
      </c>
      <c r="G30" s="60"/>
      <c r="H30" s="60"/>
      <c r="I30" s="60"/>
      <c r="J30" s="60"/>
      <c r="K30" s="60">
        <f>'[1]ВС ИС'!$H$47</f>
        <v>200</v>
      </c>
      <c r="L30" s="69">
        <f t="shared" ref="L30:L31" si="26">SUM(M30:W30)</f>
        <v>600</v>
      </c>
      <c r="M30" s="104">
        <f>'[1]ВС ИС'!I47</f>
        <v>200</v>
      </c>
      <c r="N30" s="104">
        <f>'[1]ВС ИС'!J47</f>
        <v>200</v>
      </c>
      <c r="O30" s="104">
        <f>'[1]ВС ИС'!K47</f>
        <v>200</v>
      </c>
      <c r="P30" s="72"/>
      <c r="Q30" s="72"/>
      <c r="R30" s="72"/>
      <c r="S30" s="72"/>
      <c r="T30" s="72"/>
      <c r="U30" s="72"/>
      <c r="V30" s="72"/>
      <c r="W30" s="72"/>
      <c r="X30" s="9"/>
    </row>
    <row r="31" spans="1:24" s="23" customFormat="1" ht="45" customHeight="1">
      <c r="A31" s="64"/>
      <c r="B31" s="63" t="s">
        <v>127</v>
      </c>
      <c r="C31" s="57"/>
      <c r="D31" s="57"/>
      <c r="E31" s="59"/>
      <c r="F31" s="60">
        <f t="shared" si="25"/>
        <v>11352</v>
      </c>
      <c r="G31" s="60"/>
      <c r="H31" s="60"/>
      <c r="I31" s="60"/>
      <c r="J31" s="60"/>
      <c r="K31" s="60">
        <f>K28-K30</f>
        <v>2838</v>
      </c>
      <c r="L31" s="69">
        <f t="shared" si="26"/>
        <v>8514</v>
      </c>
      <c r="M31" s="60">
        <f>M28-M30</f>
        <v>2838</v>
      </c>
      <c r="N31" s="60">
        <f t="shared" ref="N31:O31" si="27">N28-N30</f>
        <v>2838</v>
      </c>
      <c r="O31" s="60">
        <f t="shared" si="27"/>
        <v>2838</v>
      </c>
      <c r="P31" s="72"/>
      <c r="Q31" s="72"/>
      <c r="R31" s="72"/>
      <c r="S31" s="72"/>
      <c r="T31" s="72"/>
      <c r="U31" s="72"/>
      <c r="V31" s="72"/>
      <c r="W31" s="72"/>
      <c r="X31" s="9"/>
    </row>
    <row r="32" spans="1:24" s="23" customFormat="1" ht="94.5" customHeight="1">
      <c r="A32" s="64" t="s">
        <v>28</v>
      </c>
      <c r="B32" s="7" t="s">
        <v>106</v>
      </c>
      <c r="C32" s="9" t="s">
        <v>25</v>
      </c>
      <c r="D32" s="9" t="s">
        <v>26</v>
      </c>
      <c r="E32" s="8" t="s">
        <v>108</v>
      </c>
      <c r="F32" s="71">
        <f>SUM(G32:L32)</f>
        <v>30000</v>
      </c>
      <c r="G32" s="35"/>
      <c r="H32" s="35"/>
      <c r="I32" s="35"/>
      <c r="J32" s="35">
        <v>5000</v>
      </c>
      <c r="K32" s="35">
        <v>5000</v>
      </c>
      <c r="L32" s="38">
        <f t="shared" si="7"/>
        <v>20000</v>
      </c>
      <c r="M32" s="35">
        <v>5000</v>
      </c>
      <c r="N32" s="35">
        <v>5000</v>
      </c>
      <c r="O32" s="35">
        <v>5000</v>
      </c>
      <c r="P32" s="35">
        <v>5000</v>
      </c>
      <c r="Q32" s="66"/>
      <c r="R32" s="66"/>
      <c r="S32" s="66"/>
      <c r="T32" s="66"/>
      <c r="U32" s="66"/>
      <c r="V32" s="66"/>
      <c r="W32" s="66"/>
      <c r="X32" s="9"/>
    </row>
    <row r="33" spans="1:24" s="23" customFormat="1" ht="32.25" customHeight="1">
      <c r="A33" s="64"/>
      <c r="B33" s="63" t="s">
        <v>125</v>
      </c>
      <c r="C33" s="57"/>
      <c r="D33" s="57"/>
      <c r="E33" s="59"/>
      <c r="F33" s="60">
        <f>SUM(G33:L33)</f>
        <v>30000</v>
      </c>
      <c r="G33" s="60"/>
      <c r="H33" s="60"/>
      <c r="I33" s="60"/>
      <c r="J33" s="60">
        <f>J32</f>
        <v>5000</v>
      </c>
      <c r="K33" s="60">
        <f>K32</f>
        <v>5000</v>
      </c>
      <c r="L33" s="69">
        <f>SUM(M33:W33)</f>
        <v>20000</v>
      </c>
      <c r="M33" s="60">
        <f>M32</f>
        <v>5000</v>
      </c>
      <c r="N33" s="60">
        <f>N32</f>
        <v>5000</v>
      </c>
      <c r="O33" s="60">
        <f>O32</f>
        <v>5000</v>
      </c>
      <c r="P33" s="60">
        <f>P32</f>
        <v>5000</v>
      </c>
      <c r="Q33" s="72"/>
      <c r="R33" s="72"/>
      <c r="S33" s="72"/>
      <c r="T33" s="72"/>
      <c r="U33" s="72"/>
      <c r="V33" s="72"/>
      <c r="W33" s="72"/>
      <c r="X33" s="9"/>
    </row>
    <row r="34" spans="1:24" s="23" customFormat="1" ht="32.25" customHeight="1">
      <c r="A34" s="64"/>
      <c r="B34" s="63" t="s">
        <v>126</v>
      </c>
      <c r="C34" s="57"/>
      <c r="D34" s="57"/>
      <c r="E34" s="59"/>
      <c r="F34" s="60">
        <f t="shared" ref="F34:F35" si="28">SUM(G34:L34)</f>
        <v>0</v>
      </c>
      <c r="G34" s="60"/>
      <c r="H34" s="60"/>
      <c r="I34" s="60"/>
      <c r="J34" s="60"/>
      <c r="K34" s="60"/>
      <c r="L34" s="69">
        <f t="shared" ref="L34:L35" si="29">SUM(M34:W34)</f>
        <v>0</v>
      </c>
      <c r="M34" s="72"/>
      <c r="N34" s="73"/>
      <c r="O34" s="72"/>
      <c r="P34" s="72"/>
      <c r="Q34" s="72"/>
      <c r="R34" s="72"/>
      <c r="S34" s="72"/>
      <c r="T34" s="72"/>
      <c r="U34" s="72"/>
      <c r="V34" s="72"/>
      <c r="W34" s="72"/>
      <c r="X34" s="9"/>
    </row>
    <row r="35" spans="1:24" s="23" customFormat="1" ht="36" customHeight="1">
      <c r="A35" s="64"/>
      <c r="B35" s="63" t="s">
        <v>127</v>
      </c>
      <c r="C35" s="57"/>
      <c r="D35" s="57"/>
      <c r="E35" s="59"/>
      <c r="F35" s="60">
        <f t="shared" si="28"/>
        <v>0</v>
      </c>
      <c r="G35" s="60"/>
      <c r="H35" s="60"/>
      <c r="I35" s="60"/>
      <c r="J35" s="60"/>
      <c r="K35" s="60"/>
      <c r="L35" s="69">
        <f t="shared" si="29"/>
        <v>0</v>
      </c>
      <c r="M35" s="72"/>
      <c r="N35" s="73"/>
      <c r="O35" s="72"/>
      <c r="P35" s="72"/>
      <c r="Q35" s="72"/>
      <c r="R35" s="72"/>
      <c r="S35" s="72"/>
      <c r="T35" s="72"/>
      <c r="U35" s="72"/>
      <c r="V35" s="72"/>
      <c r="W35" s="72"/>
      <c r="X35" s="9"/>
    </row>
    <row r="36" spans="1:24" s="23" customFormat="1" ht="63.75">
      <c r="A36" s="64" t="s">
        <v>105</v>
      </c>
      <c r="B36" s="7" t="s">
        <v>114</v>
      </c>
      <c r="C36" s="47" t="s">
        <v>115</v>
      </c>
      <c r="D36" s="47" t="s">
        <v>116</v>
      </c>
      <c r="E36" s="8" t="s">
        <v>121</v>
      </c>
      <c r="F36" s="71">
        <f t="shared" ref="F36:F40" si="30">SUM(G36:L36)</f>
        <v>450</v>
      </c>
      <c r="G36" s="35"/>
      <c r="H36" s="35"/>
      <c r="I36" s="35"/>
      <c r="J36" s="35"/>
      <c r="K36" s="35"/>
      <c r="L36" s="38">
        <f t="shared" si="7"/>
        <v>450</v>
      </c>
      <c r="M36" s="35"/>
      <c r="N36" s="35"/>
      <c r="O36" s="35"/>
      <c r="P36" s="35"/>
      <c r="Q36" s="66">
        <v>450</v>
      </c>
      <c r="R36" s="66"/>
      <c r="S36" s="66"/>
      <c r="T36" s="66"/>
      <c r="U36" s="66"/>
      <c r="V36" s="66"/>
      <c r="W36" s="66"/>
      <c r="X36" s="9"/>
    </row>
    <row r="37" spans="1:24" s="23" customFormat="1" ht="38.25">
      <c r="A37" s="64"/>
      <c r="B37" s="63" t="s">
        <v>125</v>
      </c>
      <c r="C37" s="57"/>
      <c r="D37" s="57"/>
      <c r="E37" s="59"/>
      <c r="F37" s="60">
        <f>SUM(G37:L37)</f>
        <v>450</v>
      </c>
      <c r="G37" s="60"/>
      <c r="H37" s="60"/>
      <c r="I37" s="60"/>
      <c r="J37" s="60"/>
      <c r="K37" s="60"/>
      <c r="L37" s="69">
        <f>SUM(M37:W37)</f>
        <v>450</v>
      </c>
      <c r="M37" s="72"/>
      <c r="N37" s="73"/>
      <c r="O37" s="72"/>
      <c r="P37" s="72"/>
      <c r="Q37" s="104">
        <f>Q36</f>
        <v>450</v>
      </c>
      <c r="R37" s="72"/>
      <c r="S37" s="72"/>
      <c r="T37" s="72"/>
      <c r="U37" s="72"/>
      <c r="V37" s="72"/>
      <c r="W37" s="72"/>
      <c r="X37" s="9"/>
    </row>
    <row r="38" spans="1:24" s="23" customFormat="1" ht="25.5">
      <c r="A38" s="64"/>
      <c r="B38" s="63" t="s">
        <v>126</v>
      </c>
      <c r="C38" s="57"/>
      <c r="D38" s="57"/>
      <c r="E38" s="59"/>
      <c r="F38" s="60">
        <f t="shared" ref="F38:F39" si="31">SUM(G38:L38)</f>
        <v>0</v>
      </c>
      <c r="G38" s="60"/>
      <c r="H38" s="60"/>
      <c r="I38" s="60"/>
      <c r="J38" s="60"/>
      <c r="K38" s="60"/>
      <c r="L38" s="69">
        <f t="shared" ref="L38:L39" si="32">SUM(M38:W38)</f>
        <v>0</v>
      </c>
      <c r="M38" s="72"/>
      <c r="N38" s="73"/>
      <c r="O38" s="72"/>
      <c r="P38" s="72"/>
      <c r="Q38" s="72"/>
      <c r="R38" s="72"/>
      <c r="S38" s="72"/>
      <c r="T38" s="72"/>
      <c r="U38" s="72"/>
      <c r="V38" s="72"/>
      <c r="W38" s="72"/>
      <c r="X38" s="9"/>
    </row>
    <row r="39" spans="1:24" s="23" customFormat="1" ht="25.5">
      <c r="A39" s="64"/>
      <c r="B39" s="63" t="s">
        <v>127</v>
      </c>
      <c r="C39" s="57"/>
      <c r="D39" s="57"/>
      <c r="E39" s="59"/>
      <c r="F39" s="60">
        <f t="shared" si="31"/>
        <v>0</v>
      </c>
      <c r="G39" s="60"/>
      <c r="H39" s="60"/>
      <c r="I39" s="60"/>
      <c r="J39" s="60"/>
      <c r="K39" s="60"/>
      <c r="L39" s="69">
        <f t="shared" si="32"/>
        <v>0</v>
      </c>
      <c r="M39" s="72"/>
      <c r="N39" s="73"/>
      <c r="O39" s="72"/>
      <c r="P39" s="72"/>
      <c r="Q39" s="72"/>
      <c r="R39" s="72"/>
      <c r="S39" s="72"/>
      <c r="T39" s="72"/>
      <c r="U39" s="72"/>
      <c r="V39" s="72"/>
      <c r="W39" s="72"/>
      <c r="X39" s="9"/>
    </row>
    <row r="40" spans="1:24" s="23" customFormat="1" ht="63.75">
      <c r="A40" s="64" t="s">
        <v>113</v>
      </c>
      <c r="B40" s="7" t="s">
        <v>118</v>
      </c>
      <c r="C40" s="47" t="s">
        <v>119</v>
      </c>
      <c r="D40" s="47" t="s">
        <v>120</v>
      </c>
      <c r="E40" s="8" t="s">
        <v>121</v>
      </c>
      <c r="F40" s="71">
        <f t="shared" si="30"/>
        <v>450</v>
      </c>
      <c r="G40" s="35"/>
      <c r="H40" s="35"/>
      <c r="I40" s="35"/>
      <c r="J40" s="35"/>
      <c r="K40" s="35"/>
      <c r="L40" s="38">
        <f t="shared" si="7"/>
        <v>450</v>
      </c>
      <c r="M40" s="35"/>
      <c r="N40" s="35"/>
      <c r="O40" s="35"/>
      <c r="P40" s="35"/>
      <c r="Q40" s="66">
        <v>450</v>
      </c>
      <c r="R40" s="66"/>
      <c r="S40" s="66"/>
      <c r="T40" s="66"/>
      <c r="U40" s="66"/>
      <c r="V40" s="66"/>
      <c r="W40" s="66"/>
      <c r="X40" s="9"/>
    </row>
    <row r="41" spans="1:24" s="23" customFormat="1" ht="38.25">
      <c r="A41" s="64"/>
      <c r="B41" s="63" t="s">
        <v>125</v>
      </c>
      <c r="C41" s="57"/>
      <c r="D41" s="57"/>
      <c r="E41" s="59"/>
      <c r="F41" s="60">
        <f>SUM(G41:L41)</f>
        <v>450</v>
      </c>
      <c r="G41" s="60"/>
      <c r="H41" s="60"/>
      <c r="I41" s="60"/>
      <c r="J41" s="60"/>
      <c r="K41" s="60"/>
      <c r="L41" s="69">
        <f>SUM(M41:W41)</f>
        <v>450</v>
      </c>
      <c r="M41" s="72"/>
      <c r="N41" s="73"/>
      <c r="O41" s="72"/>
      <c r="P41" s="72"/>
      <c r="Q41" s="104">
        <f>Q40</f>
        <v>450</v>
      </c>
      <c r="R41" s="72"/>
      <c r="S41" s="72"/>
      <c r="T41" s="72"/>
      <c r="U41" s="72"/>
      <c r="V41" s="72"/>
      <c r="W41" s="72"/>
      <c r="X41" s="9"/>
    </row>
    <row r="42" spans="1:24" s="23" customFormat="1" ht="25.5">
      <c r="A42" s="64"/>
      <c r="B42" s="63" t="s">
        <v>126</v>
      </c>
      <c r="C42" s="57"/>
      <c r="D42" s="57"/>
      <c r="E42" s="59"/>
      <c r="F42" s="60">
        <f t="shared" ref="F42:F43" si="33">SUM(G42:L42)</f>
        <v>0</v>
      </c>
      <c r="G42" s="60"/>
      <c r="H42" s="60"/>
      <c r="I42" s="60"/>
      <c r="J42" s="60"/>
      <c r="K42" s="60"/>
      <c r="L42" s="69">
        <f t="shared" ref="L42:L43" si="34">SUM(M42:W42)</f>
        <v>0</v>
      </c>
      <c r="M42" s="72"/>
      <c r="N42" s="73"/>
      <c r="O42" s="72"/>
      <c r="P42" s="72"/>
      <c r="Q42" s="72"/>
      <c r="R42" s="72"/>
      <c r="S42" s="72"/>
      <c r="T42" s="72"/>
      <c r="U42" s="72"/>
      <c r="V42" s="72"/>
      <c r="W42" s="72"/>
      <c r="X42" s="9"/>
    </row>
    <row r="43" spans="1:24" s="23" customFormat="1" ht="25.5">
      <c r="A43" s="64"/>
      <c r="B43" s="63" t="s">
        <v>127</v>
      </c>
      <c r="C43" s="57"/>
      <c r="D43" s="57"/>
      <c r="E43" s="59"/>
      <c r="F43" s="60">
        <f t="shared" si="33"/>
        <v>0</v>
      </c>
      <c r="G43" s="60"/>
      <c r="H43" s="60"/>
      <c r="I43" s="60"/>
      <c r="J43" s="60"/>
      <c r="K43" s="60"/>
      <c r="L43" s="69">
        <f t="shared" si="34"/>
        <v>0</v>
      </c>
      <c r="M43" s="72"/>
      <c r="N43" s="73"/>
      <c r="O43" s="72"/>
      <c r="P43" s="72"/>
      <c r="Q43" s="72"/>
      <c r="R43" s="72"/>
      <c r="S43" s="72"/>
      <c r="T43" s="72"/>
      <c r="U43" s="72"/>
      <c r="V43" s="72"/>
      <c r="W43" s="72"/>
      <c r="X43" s="9"/>
    </row>
    <row r="44" spans="1:24" ht="127.5">
      <c r="A44" s="19" t="s">
        <v>29</v>
      </c>
      <c r="B44" s="16" t="s">
        <v>51</v>
      </c>
      <c r="C44" s="16" t="s">
        <v>52</v>
      </c>
      <c r="D44" s="16" t="s">
        <v>31</v>
      </c>
      <c r="E44" s="18"/>
      <c r="F44" s="24">
        <f>SUM(G44:L44)</f>
        <v>1750</v>
      </c>
      <c r="G44" s="24">
        <f>G45+G49+G53</f>
        <v>0</v>
      </c>
      <c r="H44" s="24">
        <f t="shared" ref="H44:M44" si="35">H45+H49+H53</f>
        <v>0</v>
      </c>
      <c r="I44" s="24">
        <f t="shared" si="35"/>
        <v>0</v>
      </c>
      <c r="J44" s="24">
        <f t="shared" si="35"/>
        <v>0</v>
      </c>
      <c r="K44" s="24">
        <f t="shared" si="35"/>
        <v>0</v>
      </c>
      <c r="L44" s="24">
        <f>SUM(M44:W44)</f>
        <v>1750</v>
      </c>
      <c r="M44" s="24">
        <f t="shared" si="35"/>
        <v>0</v>
      </c>
      <c r="N44" s="24">
        <f t="shared" ref="N44" si="36">N45+N49+N53</f>
        <v>750</v>
      </c>
      <c r="O44" s="24">
        <f t="shared" ref="O44" si="37">O45+O49+O53</f>
        <v>1000</v>
      </c>
      <c r="P44" s="24">
        <f t="shared" ref="G44:W44" si="38">SUM(P45:P53)</f>
        <v>0</v>
      </c>
      <c r="Q44" s="24">
        <f t="shared" si="38"/>
        <v>0</v>
      </c>
      <c r="R44" s="24">
        <f t="shared" si="38"/>
        <v>0</v>
      </c>
      <c r="S44" s="24">
        <f t="shared" si="38"/>
        <v>0</v>
      </c>
      <c r="T44" s="24">
        <f t="shared" si="38"/>
        <v>0</v>
      </c>
      <c r="U44" s="24">
        <f t="shared" si="38"/>
        <v>0</v>
      </c>
      <c r="V44" s="24">
        <f t="shared" si="38"/>
        <v>0</v>
      </c>
      <c r="W44" s="24">
        <f t="shared" si="38"/>
        <v>0</v>
      </c>
      <c r="X44" s="16" t="s">
        <v>31</v>
      </c>
    </row>
    <row r="45" spans="1:24" ht="89.25">
      <c r="A45" s="6" t="s">
        <v>32</v>
      </c>
      <c r="B45" s="7" t="s">
        <v>74</v>
      </c>
      <c r="C45" s="9" t="s">
        <v>33</v>
      </c>
      <c r="D45" s="3" t="s">
        <v>34</v>
      </c>
      <c r="E45" s="5" t="s">
        <v>35</v>
      </c>
      <c r="F45" s="36">
        <f t="shared" ref="F45:F53" si="39">SUM(G45:L45)</f>
        <v>150</v>
      </c>
      <c r="G45" s="26"/>
      <c r="H45" s="28"/>
      <c r="I45" s="34"/>
      <c r="J45" s="35"/>
      <c r="K45" s="35"/>
      <c r="L45" s="38">
        <f t="shared" si="7"/>
        <v>150</v>
      </c>
      <c r="M45" s="28"/>
      <c r="N45" s="28">
        <v>150</v>
      </c>
      <c r="O45" s="28"/>
      <c r="P45" s="28"/>
      <c r="Q45" s="28"/>
      <c r="R45" s="28"/>
      <c r="S45" s="28"/>
      <c r="T45" s="28"/>
      <c r="U45" s="28"/>
      <c r="V45" s="28"/>
      <c r="W45" s="28"/>
      <c r="X45" s="2" t="s">
        <v>36</v>
      </c>
    </row>
    <row r="46" spans="1:24" ht="38.25">
      <c r="A46" s="6"/>
      <c r="B46" s="63" t="s">
        <v>125</v>
      </c>
      <c r="C46" s="57"/>
      <c r="D46" s="57"/>
      <c r="E46" s="59"/>
      <c r="F46" s="60">
        <f>SUM(G46:L46)</f>
        <v>150</v>
      </c>
      <c r="G46" s="60"/>
      <c r="H46" s="60"/>
      <c r="I46" s="60"/>
      <c r="J46" s="60"/>
      <c r="K46" s="60"/>
      <c r="L46" s="69">
        <f>SUM(M46:W46)</f>
        <v>150</v>
      </c>
      <c r="M46" s="72"/>
      <c r="N46" s="73">
        <f>N45</f>
        <v>150</v>
      </c>
      <c r="O46" s="72"/>
      <c r="P46" s="72"/>
      <c r="Q46" s="72"/>
      <c r="R46" s="72"/>
      <c r="S46" s="72"/>
      <c r="T46" s="72"/>
      <c r="U46" s="72"/>
      <c r="V46" s="72"/>
      <c r="W46" s="72"/>
      <c r="X46" s="2"/>
    </row>
    <row r="47" spans="1:24" ht="25.5">
      <c r="A47" s="6"/>
      <c r="B47" s="63" t="s">
        <v>126</v>
      </c>
      <c r="C47" s="57"/>
      <c r="D47" s="57"/>
      <c r="E47" s="59"/>
      <c r="F47" s="60">
        <f t="shared" ref="F47:F48" si="40">SUM(G47:L47)</f>
        <v>0</v>
      </c>
      <c r="G47" s="60"/>
      <c r="H47" s="60"/>
      <c r="I47" s="60"/>
      <c r="J47" s="60"/>
      <c r="K47" s="60"/>
      <c r="L47" s="69">
        <f t="shared" ref="L47:L48" si="41">SUM(M47:W47)</f>
        <v>0</v>
      </c>
      <c r="M47" s="72"/>
      <c r="N47" s="73"/>
      <c r="O47" s="72"/>
      <c r="P47" s="72"/>
      <c r="Q47" s="72"/>
      <c r="R47" s="72"/>
      <c r="S47" s="72"/>
      <c r="T47" s="72"/>
      <c r="U47" s="72"/>
      <c r="V47" s="72"/>
      <c r="W47" s="72"/>
      <c r="X47" s="2"/>
    </row>
    <row r="48" spans="1:24" ht="25.5">
      <c r="A48" s="6"/>
      <c r="B48" s="63" t="s">
        <v>127</v>
      </c>
      <c r="C48" s="57"/>
      <c r="D48" s="57"/>
      <c r="E48" s="59"/>
      <c r="F48" s="60">
        <f t="shared" si="40"/>
        <v>0</v>
      </c>
      <c r="G48" s="60"/>
      <c r="H48" s="60"/>
      <c r="I48" s="60"/>
      <c r="J48" s="60"/>
      <c r="K48" s="60"/>
      <c r="L48" s="69">
        <f t="shared" si="41"/>
        <v>0</v>
      </c>
      <c r="M48" s="72"/>
      <c r="N48" s="73"/>
      <c r="O48" s="72"/>
      <c r="P48" s="72"/>
      <c r="Q48" s="72"/>
      <c r="R48" s="72"/>
      <c r="S48" s="72"/>
      <c r="T48" s="72"/>
      <c r="U48" s="72"/>
      <c r="V48" s="72"/>
      <c r="W48" s="72"/>
      <c r="X48" s="2"/>
    </row>
    <row r="49" spans="1:24" ht="89.25">
      <c r="A49" s="6" t="s">
        <v>37</v>
      </c>
      <c r="B49" s="10" t="s">
        <v>75</v>
      </c>
      <c r="C49" s="13" t="s">
        <v>38</v>
      </c>
      <c r="D49" s="13" t="s">
        <v>39</v>
      </c>
      <c r="E49" s="11" t="s">
        <v>40</v>
      </c>
      <c r="F49" s="36">
        <f t="shared" si="39"/>
        <v>600</v>
      </c>
      <c r="G49" s="26"/>
      <c r="H49" s="28"/>
      <c r="I49" s="35"/>
      <c r="J49" s="35"/>
      <c r="K49" s="35"/>
      <c r="L49" s="38">
        <f t="shared" si="7"/>
        <v>600</v>
      </c>
      <c r="M49" s="28"/>
      <c r="N49" s="28">
        <v>600</v>
      </c>
      <c r="O49" s="28"/>
      <c r="P49" s="28"/>
      <c r="Q49" s="28"/>
      <c r="R49" s="28"/>
      <c r="S49" s="28"/>
      <c r="T49" s="28"/>
      <c r="U49" s="28"/>
      <c r="V49" s="28"/>
      <c r="W49" s="28"/>
      <c r="X49" s="13" t="s">
        <v>59</v>
      </c>
    </row>
    <row r="50" spans="1:24" ht="38.25">
      <c r="A50" s="6"/>
      <c r="B50" s="63" t="s">
        <v>125</v>
      </c>
      <c r="C50" s="57"/>
      <c r="D50" s="57"/>
      <c r="E50" s="59"/>
      <c r="F50" s="60">
        <f>SUM(G50:L50)</f>
        <v>600</v>
      </c>
      <c r="G50" s="60"/>
      <c r="H50" s="60"/>
      <c r="I50" s="60"/>
      <c r="J50" s="60"/>
      <c r="K50" s="60"/>
      <c r="L50" s="69">
        <f>SUM(M50:W50)</f>
        <v>600</v>
      </c>
      <c r="M50" s="72"/>
      <c r="N50" s="73">
        <f>N49</f>
        <v>600</v>
      </c>
      <c r="O50" s="72"/>
      <c r="P50" s="72"/>
      <c r="Q50" s="72"/>
      <c r="R50" s="72"/>
      <c r="S50" s="72"/>
      <c r="T50" s="72"/>
      <c r="U50" s="72"/>
      <c r="V50" s="72"/>
      <c r="W50" s="72"/>
      <c r="X50" s="13"/>
    </row>
    <row r="51" spans="1:24" ht="25.5">
      <c r="A51" s="6"/>
      <c r="B51" s="63" t="s">
        <v>126</v>
      </c>
      <c r="C51" s="57"/>
      <c r="D51" s="57"/>
      <c r="E51" s="59"/>
      <c r="F51" s="60">
        <f t="shared" ref="F51:F52" si="42">SUM(G51:L51)</f>
        <v>0</v>
      </c>
      <c r="G51" s="60"/>
      <c r="H51" s="60"/>
      <c r="I51" s="60"/>
      <c r="J51" s="60"/>
      <c r="K51" s="60"/>
      <c r="L51" s="69">
        <f t="shared" ref="L51:L52" si="43">SUM(M51:W51)</f>
        <v>0</v>
      </c>
      <c r="M51" s="72"/>
      <c r="N51" s="73"/>
      <c r="O51" s="72"/>
      <c r="P51" s="72"/>
      <c r="Q51" s="72"/>
      <c r="R51" s="72"/>
      <c r="S51" s="72"/>
      <c r="T51" s="72"/>
      <c r="U51" s="72"/>
      <c r="V51" s="72"/>
      <c r="W51" s="72"/>
      <c r="X51" s="13"/>
    </row>
    <row r="52" spans="1:24" ht="25.5">
      <c r="A52" s="6"/>
      <c r="B52" s="63" t="s">
        <v>127</v>
      </c>
      <c r="C52" s="57"/>
      <c r="D52" s="57"/>
      <c r="E52" s="59"/>
      <c r="F52" s="60">
        <f t="shared" si="42"/>
        <v>0</v>
      </c>
      <c r="G52" s="60"/>
      <c r="H52" s="60"/>
      <c r="I52" s="60"/>
      <c r="J52" s="60"/>
      <c r="K52" s="60"/>
      <c r="L52" s="69">
        <f t="shared" si="43"/>
        <v>0</v>
      </c>
      <c r="M52" s="72"/>
      <c r="N52" s="73"/>
      <c r="O52" s="72"/>
      <c r="P52" s="72"/>
      <c r="Q52" s="72"/>
      <c r="R52" s="72"/>
      <c r="S52" s="72"/>
      <c r="T52" s="72"/>
      <c r="U52" s="72"/>
      <c r="V52" s="72"/>
      <c r="W52" s="72"/>
      <c r="X52" s="13"/>
    </row>
    <row r="53" spans="1:24" ht="102">
      <c r="A53" s="6" t="s">
        <v>41</v>
      </c>
      <c r="B53" s="12" t="s">
        <v>76</v>
      </c>
      <c r="C53" s="14" t="s">
        <v>42</v>
      </c>
      <c r="D53" s="14" t="s">
        <v>43</v>
      </c>
      <c r="E53" s="11" t="s">
        <v>44</v>
      </c>
      <c r="F53" s="36">
        <f t="shared" si="39"/>
        <v>1000</v>
      </c>
      <c r="G53" s="26"/>
      <c r="H53" s="28"/>
      <c r="I53" s="35"/>
      <c r="J53" s="35"/>
      <c r="K53" s="35"/>
      <c r="L53" s="38">
        <f t="shared" si="7"/>
        <v>1000</v>
      </c>
      <c r="M53" s="28"/>
      <c r="N53" s="28"/>
      <c r="O53" s="28">
        <v>1000</v>
      </c>
      <c r="P53" s="28"/>
      <c r="Q53" s="28"/>
      <c r="R53" s="28"/>
      <c r="S53" s="28"/>
      <c r="T53" s="28"/>
      <c r="U53" s="28"/>
      <c r="V53" s="28"/>
      <c r="W53" s="28"/>
      <c r="X53" s="13" t="s">
        <v>43</v>
      </c>
    </row>
    <row r="54" spans="1:24" ht="38.25">
      <c r="A54" s="6"/>
      <c r="B54" s="63" t="s">
        <v>125</v>
      </c>
      <c r="C54" s="57"/>
      <c r="D54" s="57"/>
      <c r="E54" s="59"/>
      <c r="F54" s="60">
        <f>SUM(G54:L54)</f>
        <v>0</v>
      </c>
      <c r="G54" s="60"/>
      <c r="H54" s="60"/>
      <c r="I54" s="60"/>
      <c r="J54" s="60"/>
      <c r="K54" s="60"/>
      <c r="L54" s="69">
        <f>SUM(M54:W54)</f>
        <v>0</v>
      </c>
      <c r="M54" s="72"/>
      <c r="N54" s="73"/>
      <c r="O54" s="72"/>
      <c r="P54" s="72"/>
      <c r="Q54" s="72"/>
      <c r="R54" s="72"/>
      <c r="S54" s="72"/>
      <c r="T54" s="72"/>
      <c r="U54" s="72"/>
      <c r="V54" s="72"/>
      <c r="W54" s="72"/>
      <c r="X54" s="13"/>
    </row>
    <row r="55" spans="1:24" ht="25.5">
      <c r="A55" s="6"/>
      <c r="B55" s="63" t="s">
        <v>126</v>
      </c>
      <c r="C55" s="57"/>
      <c r="D55" s="57"/>
      <c r="E55" s="59"/>
      <c r="F55" s="60">
        <f t="shared" ref="F55:F56" si="44">SUM(G55:L55)</f>
        <v>0</v>
      </c>
      <c r="G55" s="60"/>
      <c r="H55" s="60"/>
      <c r="I55" s="60"/>
      <c r="J55" s="60"/>
      <c r="K55" s="60"/>
      <c r="L55" s="69">
        <f t="shared" ref="L55:L56" si="45">SUM(M55:W55)</f>
        <v>0</v>
      </c>
      <c r="M55" s="72"/>
      <c r="N55" s="73"/>
      <c r="O55" s="72"/>
      <c r="P55" s="72"/>
      <c r="Q55" s="72"/>
      <c r="R55" s="72"/>
      <c r="S55" s="72"/>
      <c r="T55" s="72"/>
      <c r="U55" s="72"/>
      <c r="V55" s="72"/>
      <c r="W55" s="72"/>
      <c r="X55" s="13"/>
    </row>
    <row r="56" spans="1:24" ht="25.5">
      <c r="A56" s="6"/>
      <c r="B56" s="63" t="s">
        <v>127</v>
      </c>
      <c r="C56" s="57"/>
      <c r="D56" s="57"/>
      <c r="E56" s="59"/>
      <c r="F56" s="60">
        <f t="shared" si="44"/>
        <v>1000</v>
      </c>
      <c r="G56" s="60"/>
      <c r="H56" s="60"/>
      <c r="I56" s="60"/>
      <c r="J56" s="60"/>
      <c r="K56" s="60"/>
      <c r="L56" s="69">
        <f t="shared" si="45"/>
        <v>1000</v>
      </c>
      <c r="M56" s="72"/>
      <c r="N56" s="73"/>
      <c r="O56" s="104">
        <f>O53</f>
        <v>1000</v>
      </c>
      <c r="P56" s="72"/>
      <c r="Q56" s="72"/>
      <c r="R56" s="72"/>
      <c r="S56" s="72"/>
      <c r="T56" s="72"/>
      <c r="U56" s="72"/>
      <c r="V56" s="72"/>
      <c r="W56" s="72"/>
      <c r="X56" s="13"/>
    </row>
    <row r="57" spans="1:24" ht="25.5">
      <c r="A57" s="16">
        <v>4</v>
      </c>
      <c r="B57" s="16" t="s">
        <v>45</v>
      </c>
      <c r="C57" s="22"/>
      <c r="D57" s="22"/>
      <c r="E57" s="22"/>
      <c r="F57" s="24">
        <f>SUM(G57:L57)</f>
        <v>57902</v>
      </c>
      <c r="G57" s="24">
        <f t="shared" ref="F57:W57" si="46">G44+G27+G6</f>
        <v>0</v>
      </c>
      <c r="H57" s="24">
        <f t="shared" si="46"/>
        <v>5850</v>
      </c>
      <c r="I57" s="24">
        <f t="shared" si="46"/>
        <v>5750</v>
      </c>
      <c r="J57" s="24">
        <f t="shared" si="46"/>
        <v>6000</v>
      </c>
      <c r="K57" s="24">
        <f t="shared" si="46"/>
        <v>8038</v>
      </c>
      <c r="L57" s="24">
        <f t="shared" si="7"/>
        <v>32264</v>
      </c>
      <c r="M57" s="24">
        <f t="shared" si="46"/>
        <v>8038</v>
      </c>
      <c r="N57" s="24">
        <f t="shared" si="46"/>
        <v>9288</v>
      </c>
      <c r="O57" s="24">
        <f t="shared" si="46"/>
        <v>9038</v>
      </c>
      <c r="P57" s="24">
        <f t="shared" si="46"/>
        <v>5000</v>
      </c>
      <c r="Q57" s="24">
        <f t="shared" si="46"/>
        <v>900</v>
      </c>
      <c r="R57" s="24">
        <f t="shared" si="46"/>
        <v>0</v>
      </c>
      <c r="S57" s="24">
        <f t="shared" si="46"/>
        <v>0</v>
      </c>
      <c r="T57" s="24">
        <f t="shared" si="46"/>
        <v>0</v>
      </c>
      <c r="U57" s="24">
        <f t="shared" si="46"/>
        <v>0</v>
      </c>
      <c r="V57" s="24">
        <f t="shared" si="46"/>
        <v>0</v>
      </c>
      <c r="W57" s="24">
        <f t="shared" si="46"/>
        <v>0</v>
      </c>
      <c r="X57" s="22"/>
    </row>
  </sheetData>
  <mergeCells count="10">
    <mergeCell ref="G2:W2"/>
    <mergeCell ref="X2:X3"/>
    <mergeCell ref="A4:X4"/>
    <mergeCell ref="A5:X5"/>
    <mergeCell ref="A2:A3"/>
    <mergeCell ref="B2:B3"/>
    <mergeCell ref="C2:C3"/>
    <mergeCell ref="D2:D3"/>
    <mergeCell ref="E2:E3"/>
    <mergeCell ref="F2:F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T22"/>
  <sheetViews>
    <sheetView zoomScale="80" zoomScaleNormal="80" workbookViewId="0">
      <selection activeCell="W18" sqref="W18"/>
    </sheetView>
  </sheetViews>
  <sheetFormatPr defaultRowHeight="15" outlineLevelRow="1" outlineLevelCol="1"/>
  <cols>
    <col min="1" max="1" width="5.85546875" customWidth="1"/>
    <col min="2" max="2" width="16.140625" customWidth="1"/>
    <col min="3" max="3" width="13.28515625" customWidth="1"/>
    <col min="4" max="4" width="11.7109375" customWidth="1"/>
    <col min="5" max="5" width="12.5703125" customWidth="1"/>
    <col min="11" max="20" width="9.140625" customWidth="1" outlineLevel="1"/>
  </cols>
  <sheetData>
    <row r="1" spans="1:20">
      <c r="A1" s="48" t="s">
        <v>0</v>
      </c>
      <c r="B1" s="48" t="s">
        <v>94</v>
      </c>
      <c r="C1" s="48" t="s">
        <v>95</v>
      </c>
      <c r="D1" s="52" t="s">
        <v>46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 ht="39.75" customHeight="1">
      <c r="A2" s="48"/>
      <c r="B2" s="48"/>
      <c r="C2" s="48"/>
      <c r="D2" s="15">
        <v>2013</v>
      </c>
      <c r="E2" s="15">
        <v>2014</v>
      </c>
      <c r="F2" s="15">
        <v>2015</v>
      </c>
      <c r="G2" s="15">
        <v>2016</v>
      </c>
      <c r="H2" s="15">
        <v>2017</v>
      </c>
      <c r="I2" s="15" t="s">
        <v>109</v>
      </c>
      <c r="J2" s="15">
        <v>2018</v>
      </c>
      <c r="K2" s="15">
        <v>2019</v>
      </c>
      <c r="L2" s="15">
        <v>2020</v>
      </c>
      <c r="M2" s="15">
        <v>2021</v>
      </c>
      <c r="N2" s="15">
        <v>2022</v>
      </c>
      <c r="O2" s="15">
        <v>2023</v>
      </c>
      <c r="P2" s="15">
        <v>2024</v>
      </c>
      <c r="Q2" s="15">
        <v>2025</v>
      </c>
      <c r="R2" s="15">
        <v>2026</v>
      </c>
      <c r="S2" s="15">
        <v>2027</v>
      </c>
      <c r="T2" s="15">
        <v>2028</v>
      </c>
    </row>
    <row r="3" spans="1:20">
      <c r="A3" s="49" t="s">
        <v>97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</row>
    <row r="4" spans="1:20" ht="51">
      <c r="A4" s="40" t="s">
        <v>9</v>
      </c>
      <c r="B4" s="41" t="s">
        <v>96</v>
      </c>
      <c r="C4" s="38">
        <f>SUM(C5:C9)</f>
        <v>54500</v>
      </c>
      <c r="D4" s="38">
        <f t="shared" ref="D4:T4" si="0">SUM(D5:D9)</f>
        <v>0</v>
      </c>
      <c r="E4" s="38">
        <f t="shared" si="0"/>
        <v>13350</v>
      </c>
      <c r="F4" s="38">
        <f t="shared" si="0"/>
        <v>16450</v>
      </c>
      <c r="G4" s="38">
        <f t="shared" si="0"/>
        <v>11200</v>
      </c>
      <c r="H4" s="38">
        <f t="shared" si="0"/>
        <v>4500</v>
      </c>
      <c r="I4" s="38">
        <f>SUM(I5:I9)</f>
        <v>9000</v>
      </c>
      <c r="J4" s="38">
        <f>SUM(J5:J9)</f>
        <v>2500</v>
      </c>
      <c r="K4" s="38">
        <f t="shared" si="0"/>
        <v>4500</v>
      </c>
      <c r="L4" s="38">
        <f t="shared" si="0"/>
        <v>2000</v>
      </c>
      <c r="M4" s="38">
        <f t="shared" si="0"/>
        <v>0</v>
      </c>
      <c r="N4" s="38">
        <f t="shared" si="0"/>
        <v>0</v>
      </c>
      <c r="O4" s="38">
        <f t="shared" si="0"/>
        <v>0</v>
      </c>
      <c r="P4" s="38">
        <f t="shared" si="0"/>
        <v>0</v>
      </c>
      <c r="Q4" s="38">
        <f t="shared" si="0"/>
        <v>0</v>
      </c>
      <c r="R4" s="38">
        <f t="shared" si="0"/>
        <v>0</v>
      </c>
      <c r="S4" s="38">
        <f t="shared" si="0"/>
        <v>0</v>
      </c>
      <c r="T4" s="38">
        <f t="shared" si="0"/>
        <v>0</v>
      </c>
    </row>
    <row r="5" spans="1:20" outlineLevel="1">
      <c r="A5" s="40"/>
      <c r="B5" s="40" t="s">
        <v>98</v>
      </c>
      <c r="C5" s="38">
        <f>SUM(D5:I5)</f>
        <v>12000</v>
      </c>
      <c r="D5" s="42">
        <f>Светлый!G6</f>
        <v>0</v>
      </c>
      <c r="E5" s="42">
        <f>Светлый!H6</f>
        <v>1500</v>
      </c>
      <c r="F5" s="42">
        <f>Светлый!I6</f>
        <v>500</v>
      </c>
      <c r="G5" s="42">
        <f>Светлый!J6</f>
        <v>2000</v>
      </c>
      <c r="H5" s="42">
        <f>Светлый!K6</f>
        <v>2000</v>
      </c>
      <c r="I5" s="42">
        <f>SUM(J5:T5)</f>
        <v>6000</v>
      </c>
      <c r="J5" s="42">
        <f>Светлый!M6</f>
        <v>2000</v>
      </c>
      <c r="K5" s="42">
        <f>Светлый!N6</f>
        <v>2000</v>
      </c>
      <c r="L5" s="42">
        <f>Светлый!O6</f>
        <v>2000</v>
      </c>
      <c r="M5" s="42">
        <f>Светлый!P6</f>
        <v>0</v>
      </c>
      <c r="N5" s="42">
        <f>Светлый!Q6</f>
        <v>0</v>
      </c>
      <c r="O5" s="42">
        <f>Светлый!R6</f>
        <v>0</v>
      </c>
      <c r="P5" s="42">
        <f>Светлый!S6</f>
        <v>0</v>
      </c>
      <c r="Q5" s="42">
        <f>Светлый!T6</f>
        <v>0</v>
      </c>
      <c r="R5" s="42">
        <f>Светлый!U6</f>
        <v>0</v>
      </c>
      <c r="S5" s="42">
        <f>Светлый!V6</f>
        <v>0</v>
      </c>
      <c r="T5" s="42">
        <f>Светлый!W6</f>
        <v>0</v>
      </c>
    </row>
    <row r="6" spans="1:20" ht="25.5" outlineLevel="1">
      <c r="A6" s="40"/>
      <c r="B6" s="40" t="s">
        <v>99</v>
      </c>
      <c r="C6" s="38">
        <f t="shared" ref="C6:C9" si="1">SUM(D6:I6)</f>
        <v>7900</v>
      </c>
      <c r="D6" s="42">
        <f>Алмазный!G6</f>
        <v>0</v>
      </c>
      <c r="E6" s="42">
        <f>Алмазный!H6</f>
        <v>3200</v>
      </c>
      <c r="F6" s="42">
        <f>Алмазный!I6</f>
        <v>2700</v>
      </c>
      <c r="G6" s="42">
        <f>Алмазный!J6</f>
        <v>2000</v>
      </c>
      <c r="H6" s="42">
        <f>Алмазный!K6</f>
        <v>0</v>
      </c>
      <c r="I6" s="42">
        <f t="shared" ref="I6:I9" si="2">SUM(J6:T6)</f>
        <v>0</v>
      </c>
      <c r="J6" s="42">
        <f>Алмазный!M6</f>
        <v>0</v>
      </c>
      <c r="K6" s="42">
        <f>Алмазный!N6</f>
        <v>0</v>
      </c>
      <c r="L6" s="42">
        <f>Алмазный!O6</f>
        <v>0</v>
      </c>
      <c r="M6" s="42">
        <f>Алмазный!P6</f>
        <v>0</v>
      </c>
      <c r="N6" s="42">
        <f>Алмазный!Q6</f>
        <v>0</v>
      </c>
      <c r="O6" s="42">
        <f>Алмазный!R6</f>
        <v>0</v>
      </c>
      <c r="P6" s="42">
        <f>Алмазный!S6</f>
        <v>0</v>
      </c>
      <c r="Q6" s="42">
        <f>Алмазный!T6</f>
        <v>0</v>
      </c>
      <c r="R6" s="42">
        <f>Алмазный!U6</f>
        <v>0</v>
      </c>
      <c r="S6" s="42">
        <f>Алмазный!V6</f>
        <v>0</v>
      </c>
      <c r="T6" s="42">
        <f>Алмазный!W6</f>
        <v>0</v>
      </c>
    </row>
    <row r="7" spans="1:20" outlineLevel="1">
      <c r="A7" s="40"/>
      <c r="B7" s="40" t="s">
        <v>100</v>
      </c>
      <c r="C7" s="38">
        <f t="shared" si="1"/>
        <v>10900</v>
      </c>
      <c r="D7" s="42">
        <f>Садынский!G6</f>
        <v>0</v>
      </c>
      <c r="E7" s="42">
        <f>Садынский!H6</f>
        <v>2600</v>
      </c>
      <c r="F7" s="42">
        <f>Садынский!I6</f>
        <v>4800</v>
      </c>
      <c r="G7" s="42">
        <f>Садынский!J6</f>
        <v>2000</v>
      </c>
      <c r="H7" s="42">
        <f>Садынский!K6</f>
        <v>500</v>
      </c>
      <c r="I7" s="42">
        <f t="shared" si="2"/>
        <v>1000</v>
      </c>
      <c r="J7" s="42">
        <f>Садынский!M6</f>
        <v>0</v>
      </c>
      <c r="K7" s="42">
        <f>Садынский!N6</f>
        <v>1000</v>
      </c>
      <c r="L7" s="42">
        <f>Садынский!O6</f>
        <v>0</v>
      </c>
      <c r="M7" s="42">
        <f>Садынский!P6</f>
        <v>0</v>
      </c>
      <c r="N7" s="42">
        <f>Садынский!Q6</f>
        <v>0</v>
      </c>
      <c r="O7" s="42">
        <f>Садынский!R6</f>
        <v>0</v>
      </c>
      <c r="P7" s="42">
        <f>Садынский!S6</f>
        <v>0</v>
      </c>
      <c r="Q7" s="42">
        <f>Садынский!T6</f>
        <v>0</v>
      </c>
      <c r="R7" s="42">
        <f>Садынский!U6</f>
        <v>0</v>
      </c>
      <c r="S7" s="42">
        <f>Садынский!V6</f>
        <v>0</v>
      </c>
      <c r="T7" s="42">
        <f>Садынский!W6</f>
        <v>0</v>
      </c>
    </row>
    <row r="8" spans="1:20" ht="25.5" outlineLevel="1">
      <c r="A8" s="40"/>
      <c r="B8" s="40" t="s">
        <v>102</v>
      </c>
      <c r="C8" s="38">
        <f t="shared" si="1"/>
        <v>10600</v>
      </c>
      <c r="D8" s="42">
        <f>Ботуобуйинский!G6</f>
        <v>0</v>
      </c>
      <c r="E8" s="42">
        <f>Ботуобуйинский!H6</f>
        <v>200</v>
      </c>
      <c r="F8" s="42">
        <f>Ботуобуйинский!I6</f>
        <v>2700</v>
      </c>
      <c r="G8" s="42">
        <f>Ботуобуйинский!J6</f>
        <v>4200</v>
      </c>
      <c r="H8" s="42">
        <f>Ботуобуйинский!K6</f>
        <v>2000</v>
      </c>
      <c r="I8" s="42">
        <f t="shared" si="2"/>
        <v>1500</v>
      </c>
      <c r="J8" s="42">
        <f>Ботуобуйинский!M6</f>
        <v>500</v>
      </c>
      <c r="K8" s="42">
        <f>Ботуобуйинский!N6</f>
        <v>1000</v>
      </c>
      <c r="L8" s="42">
        <f>Ботуобуйинский!O6</f>
        <v>0</v>
      </c>
      <c r="M8" s="42">
        <f>Ботуобуйинский!P6</f>
        <v>0</v>
      </c>
      <c r="N8" s="42">
        <f>Ботуобуйинский!Q6</f>
        <v>0</v>
      </c>
      <c r="O8" s="42">
        <f>Ботуобуйинский!R6</f>
        <v>0</v>
      </c>
      <c r="P8" s="42">
        <f>Ботуобуйинский!S6</f>
        <v>0</v>
      </c>
      <c r="Q8" s="42">
        <f>Ботуобуйинский!T6</f>
        <v>0</v>
      </c>
      <c r="R8" s="42">
        <f>Ботуобуйинский!U6</f>
        <v>0</v>
      </c>
      <c r="S8" s="42">
        <f>Ботуобуйинский!V6</f>
        <v>0</v>
      </c>
      <c r="T8" s="42">
        <f>Ботуобуйинский!W6</f>
        <v>0</v>
      </c>
    </row>
    <row r="9" spans="1:20" ht="25.5" outlineLevel="1">
      <c r="A9" s="40"/>
      <c r="B9" s="40" t="s">
        <v>101</v>
      </c>
      <c r="C9" s="38">
        <f t="shared" si="1"/>
        <v>13100</v>
      </c>
      <c r="D9" s="42">
        <f>Чоунинский!G6</f>
        <v>0</v>
      </c>
      <c r="E9" s="42">
        <f>Чоунинский!H6</f>
        <v>5850</v>
      </c>
      <c r="F9" s="42">
        <f>Чоунинский!I6</f>
        <v>5750</v>
      </c>
      <c r="G9" s="42">
        <f>Чоунинский!J6</f>
        <v>1000</v>
      </c>
      <c r="H9" s="42">
        <f>Чоунинский!K6</f>
        <v>0</v>
      </c>
      <c r="I9" s="42">
        <f t="shared" si="2"/>
        <v>500</v>
      </c>
      <c r="J9" s="42">
        <f>Чоунинский!M6</f>
        <v>0</v>
      </c>
      <c r="K9" s="42">
        <f>Чоунинский!N6</f>
        <v>500</v>
      </c>
      <c r="L9" s="42">
        <f>Чоунинский!O6</f>
        <v>0</v>
      </c>
      <c r="M9" s="42">
        <f>Чоунинский!P6</f>
        <v>0</v>
      </c>
      <c r="N9" s="42">
        <f>Чоунинский!Q6</f>
        <v>0</v>
      </c>
      <c r="O9" s="42">
        <f>Чоунинский!R6</f>
        <v>0</v>
      </c>
      <c r="P9" s="42">
        <f>Чоунинский!S6</f>
        <v>0</v>
      </c>
      <c r="Q9" s="42">
        <f>Чоунинский!T6</f>
        <v>0</v>
      </c>
      <c r="R9" s="42">
        <f>Чоунинский!U6</f>
        <v>0</v>
      </c>
      <c r="S9" s="42">
        <f>Чоунинский!V6</f>
        <v>0</v>
      </c>
      <c r="T9" s="42">
        <f>Чоунинский!W6</f>
        <v>0</v>
      </c>
    </row>
    <row r="10" spans="1:20" ht="63.75">
      <c r="A10" s="40" t="s">
        <v>10</v>
      </c>
      <c r="B10" s="41" t="s">
        <v>21</v>
      </c>
      <c r="C10" s="38">
        <f t="shared" ref="C10:T10" si="3">SUM(C11:C15)</f>
        <v>185595</v>
      </c>
      <c r="D10" s="38">
        <f t="shared" si="3"/>
        <v>0</v>
      </c>
      <c r="E10" s="38">
        <f t="shared" si="3"/>
        <v>7435</v>
      </c>
      <c r="F10" s="38">
        <f t="shared" si="3"/>
        <v>7982</v>
      </c>
      <c r="G10" s="38">
        <f t="shared" si="3"/>
        <v>15337</v>
      </c>
      <c r="H10" s="38">
        <f t="shared" si="3"/>
        <v>21445</v>
      </c>
      <c r="I10" s="38">
        <f t="shared" si="3"/>
        <v>133396</v>
      </c>
      <c r="J10" s="38">
        <f t="shared" si="3"/>
        <v>19290</v>
      </c>
      <c r="K10" s="38">
        <f t="shared" si="3"/>
        <v>17878</v>
      </c>
      <c r="L10" s="38">
        <f t="shared" si="3"/>
        <v>17210</v>
      </c>
      <c r="M10" s="38">
        <f t="shared" si="3"/>
        <v>15072</v>
      </c>
      <c r="N10" s="38">
        <f t="shared" si="3"/>
        <v>10072</v>
      </c>
      <c r="O10" s="38">
        <f t="shared" si="3"/>
        <v>6672</v>
      </c>
      <c r="P10" s="38">
        <f t="shared" si="3"/>
        <v>11442</v>
      </c>
      <c r="Q10" s="38">
        <f t="shared" si="3"/>
        <v>8940</v>
      </c>
      <c r="R10" s="38">
        <f t="shared" si="3"/>
        <v>8940</v>
      </c>
      <c r="S10" s="38">
        <f t="shared" si="3"/>
        <v>8940</v>
      </c>
      <c r="T10" s="38">
        <f t="shared" si="3"/>
        <v>8940</v>
      </c>
    </row>
    <row r="11" spans="1:20" outlineLevel="1">
      <c r="A11" s="40"/>
      <c r="B11" s="40" t="s">
        <v>98</v>
      </c>
      <c r="C11" s="38">
        <f>SUM(D11:I11)</f>
        <v>82985</v>
      </c>
      <c r="D11" s="42">
        <f>Светлый!G19</f>
        <v>0</v>
      </c>
      <c r="E11" s="42">
        <f>Светлый!H19</f>
        <v>6535</v>
      </c>
      <c r="F11" s="42">
        <f>Светлый!I19</f>
        <v>5560</v>
      </c>
      <c r="G11" s="42">
        <f>Светлый!J19</f>
        <v>5560</v>
      </c>
      <c r="H11" s="42">
        <f>Светлый!K19</f>
        <v>5560</v>
      </c>
      <c r="I11" s="42">
        <f>SUM(J11:T11)</f>
        <v>59770</v>
      </c>
      <c r="J11" s="42">
        <f>Светлый!M19</f>
        <v>5560</v>
      </c>
      <c r="K11" s="42">
        <f>Светлый!N19</f>
        <v>4170</v>
      </c>
      <c r="L11" s="42">
        <f>Светлый!O19</f>
        <v>6672</v>
      </c>
      <c r="M11" s="42">
        <f>Светлый!P19</f>
        <v>6672</v>
      </c>
      <c r="N11" s="42">
        <f>Светлый!Q19</f>
        <v>6672</v>
      </c>
      <c r="O11" s="42">
        <f>Светлый!R19</f>
        <v>6672</v>
      </c>
      <c r="P11" s="42">
        <f>Светлый!S19</f>
        <v>6672</v>
      </c>
      <c r="Q11" s="42">
        <f>Светлый!T19</f>
        <v>4170</v>
      </c>
      <c r="R11" s="42">
        <f>Светлый!U19</f>
        <v>4170</v>
      </c>
      <c r="S11" s="42">
        <f>Светлый!V19</f>
        <v>4170</v>
      </c>
      <c r="T11" s="42">
        <f>Светлый!W19</f>
        <v>4170</v>
      </c>
    </row>
    <row r="12" spans="1:20" ht="25.5" outlineLevel="1">
      <c r="A12" s="40"/>
      <c r="B12" s="40" t="s">
        <v>99</v>
      </c>
      <c r="C12" s="38">
        <f t="shared" ref="C12:C15" si="4">SUM(D12:I12)</f>
        <v>37338</v>
      </c>
      <c r="D12" s="42">
        <f>Алмазный!G23</f>
        <v>0</v>
      </c>
      <c r="E12" s="42">
        <f>Алмазный!H23</f>
        <v>900</v>
      </c>
      <c r="F12" s="42">
        <f>Алмазный!I23</f>
        <v>2422</v>
      </c>
      <c r="G12" s="42">
        <f>Алмазный!J23</f>
        <v>2422</v>
      </c>
      <c r="H12" s="42">
        <f>Алмазный!K23</f>
        <v>2422</v>
      </c>
      <c r="I12" s="42">
        <f t="shared" ref="I12:I15" si="5">SUM(J12:T12)</f>
        <v>29172</v>
      </c>
      <c r="J12" s="42">
        <f>Алмазный!M23</f>
        <v>2422</v>
      </c>
      <c r="K12" s="42">
        <f>Алмазный!N23</f>
        <v>2900</v>
      </c>
      <c r="L12" s="42">
        <f>Алмазный!O23</f>
        <v>0</v>
      </c>
      <c r="M12" s="42">
        <f>Алмазный!P23</f>
        <v>0</v>
      </c>
      <c r="N12" s="42">
        <f>Алмазный!Q23</f>
        <v>0</v>
      </c>
      <c r="O12" s="42">
        <f>Алмазный!R23</f>
        <v>0</v>
      </c>
      <c r="P12" s="42">
        <f>Алмазный!S23</f>
        <v>4770</v>
      </c>
      <c r="Q12" s="42">
        <f>Алмазный!T23</f>
        <v>4770</v>
      </c>
      <c r="R12" s="42">
        <f>Алмазный!U23</f>
        <v>4770</v>
      </c>
      <c r="S12" s="42">
        <f>Алмазный!V23</f>
        <v>4770</v>
      </c>
      <c r="T12" s="42">
        <f>Алмазный!W23</f>
        <v>4770</v>
      </c>
    </row>
    <row r="13" spans="1:20" outlineLevel="1">
      <c r="A13" s="40"/>
      <c r="B13" s="40" t="s">
        <v>100</v>
      </c>
      <c r="C13" s="38">
        <f t="shared" si="4"/>
        <v>5510</v>
      </c>
      <c r="D13" s="42">
        <f>Садынский!G27</f>
        <v>0</v>
      </c>
      <c r="E13" s="42">
        <f>Садынский!H27</f>
        <v>0</v>
      </c>
      <c r="F13" s="42">
        <f>Садынский!I27</f>
        <v>0</v>
      </c>
      <c r="G13" s="42">
        <f>Садынский!J27</f>
        <v>2355</v>
      </c>
      <c r="H13" s="42">
        <f>Садынский!K27</f>
        <v>2655</v>
      </c>
      <c r="I13" s="42">
        <f t="shared" si="5"/>
        <v>500</v>
      </c>
      <c r="J13" s="42">
        <f>Садынский!M27</f>
        <v>500</v>
      </c>
      <c r="K13" s="42">
        <f>Садынский!N27</f>
        <v>0</v>
      </c>
      <c r="L13" s="42">
        <f>Садынский!O27</f>
        <v>0</v>
      </c>
      <c r="M13" s="42">
        <f>Садынский!P27</f>
        <v>0</v>
      </c>
      <c r="N13" s="42">
        <f>Садынский!Q27</f>
        <v>0</v>
      </c>
      <c r="O13" s="42">
        <f>Садынский!R27</f>
        <v>0</v>
      </c>
      <c r="P13" s="42">
        <f>Садынский!S27</f>
        <v>0</v>
      </c>
      <c r="Q13" s="42">
        <f>Садынский!T27</f>
        <v>0</v>
      </c>
      <c r="R13" s="42">
        <f>Садынский!U27</f>
        <v>0</v>
      </c>
      <c r="S13" s="42">
        <f>Садынский!V27</f>
        <v>0</v>
      </c>
      <c r="T13" s="42">
        <f>Садынский!W27</f>
        <v>0</v>
      </c>
    </row>
    <row r="14" spans="1:20" ht="25.5" outlineLevel="1">
      <c r="A14" s="40"/>
      <c r="B14" s="40" t="s">
        <v>102</v>
      </c>
      <c r="C14" s="38">
        <f t="shared" si="4"/>
        <v>16710</v>
      </c>
      <c r="D14" s="42">
        <f>Ботуобуйинский!G27</f>
        <v>0</v>
      </c>
      <c r="E14" s="42">
        <f>Ботуобуйинский!H27</f>
        <v>0</v>
      </c>
      <c r="F14" s="42">
        <f>Ботуобуйинский!I27</f>
        <v>0</v>
      </c>
      <c r="G14" s="42">
        <f>Ботуобуйинский!J27</f>
        <v>0</v>
      </c>
      <c r="H14" s="42">
        <f>Ботуобуйинский!K27</f>
        <v>2770</v>
      </c>
      <c r="I14" s="42">
        <f t="shared" si="5"/>
        <v>13940</v>
      </c>
      <c r="J14" s="42">
        <f>Ботуобуйинский!M27</f>
        <v>2770</v>
      </c>
      <c r="K14" s="42">
        <f>Ботуобуйинский!N27</f>
        <v>2770</v>
      </c>
      <c r="L14" s="42">
        <f>Ботуобуйинский!O27</f>
        <v>2500</v>
      </c>
      <c r="M14" s="42">
        <f>Ботуобуйинский!P27</f>
        <v>3400</v>
      </c>
      <c r="N14" s="42">
        <f>Ботуобуйинский!Q27</f>
        <v>2500</v>
      </c>
      <c r="O14" s="42">
        <f>Ботуобуйинский!R27</f>
        <v>0</v>
      </c>
      <c r="P14" s="42">
        <f>Ботуобуйинский!S27</f>
        <v>0</v>
      </c>
      <c r="Q14" s="42">
        <f>Ботуобуйинский!T27</f>
        <v>0</v>
      </c>
      <c r="R14" s="42">
        <f>Ботуобуйинский!U27</f>
        <v>0</v>
      </c>
      <c r="S14" s="42">
        <f>Ботуобуйинский!V27</f>
        <v>0</v>
      </c>
      <c r="T14" s="42">
        <f>Ботуобуйинский!W27</f>
        <v>0</v>
      </c>
    </row>
    <row r="15" spans="1:20" ht="25.5">
      <c r="A15" s="40"/>
      <c r="B15" s="40" t="s">
        <v>101</v>
      </c>
      <c r="C15" s="38">
        <f t="shared" si="4"/>
        <v>43052</v>
      </c>
      <c r="D15" s="42">
        <f>Чоунинский!G27</f>
        <v>0</v>
      </c>
      <c r="E15" s="42">
        <f>Чоунинский!H27</f>
        <v>0</v>
      </c>
      <c r="F15" s="42">
        <f>Чоунинский!I27</f>
        <v>0</v>
      </c>
      <c r="G15" s="42">
        <f>Чоунинский!J27</f>
        <v>5000</v>
      </c>
      <c r="H15" s="42">
        <f>Чоунинский!K27</f>
        <v>8038</v>
      </c>
      <c r="I15" s="42">
        <f t="shared" si="5"/>
        <v>30014</v>
      </c>
      <c r="J15" s="42">
        <f>Чоунинский!M27</f>
        <v>8038</v>
      </c>
      <c r="K15" s="42">
        <f>Чоунинский!N27</f>
        <v>8038</v>
      </c>
      <c r="L15" s="42">
        <f>Чоунинский!O27</f>
        <v>8038</v>
      </c>
      <c r="M15" s="42">
        <f>Чоунинский!P27</f>
        <v>5000</v>
      </c>
      <c r="N15" s="42">
        <f>Чоунинский!Q27</f>
        <v>900</v>
      </c>
      <c r="O15" s="42">
        <f>Чоунинский!R27</f>
        <v>0</v>
      </c>
      <c r="P15" s="42">
        <f>Чоунинский!S27</f>
        <v>0</v>
      </c>
      <c r="Q15" s="42">
        <f>Чоунинский!T27</f>
        <v>0</v>
      </c>
      <c r="R15" s="42">
        <f>Чоунинский!U27</f>
        <v>0</v>
      </c>
      <c r="S15" s="42">
        <f>Чоунинский!V27</f>
        <v>0</v>
      </c>
      <c r="T15" s="42">
        <f>Чоунинский!W27</f>
        <v>0</v>
      </c>
    </row>
    <row r="16" spans="1:20" ht="76.5">
      <c r="A16" s="40" t="s">
        <v>13</v>
      </c>
      <c r="B16" s="41" t="s">
        <v>30</v>
      </c>
      <c r="C16" s="38">
        <f t="shared" ref="C16:T16" si="6">SUM(C17:C21)</f>
        <v>9250</v>
      </c>
      <c r="D16" s="38">
        <f t="shared" si="6"/>
        <v>0</v>
      </c>
      <c r="E16" s="38">
        <f t="shared" si="6"/>
        <v>600</v>
      </c>
      <c r="F16" s="38">
        <f t="shared" si="6"/>
        <v>600</v>
      </c>
      <c r="G16" s="38">
        <f t="shared" si="6"/>
        <v>1950</v>
      </c>
      <c r="H16" s="38">
        <f t="shared" si="6"/>
        <v>2350</v>
      </c>
      <c r="I16" s="38">
        <f t="shared" si="6"/>
        <v>3750</v>
      </c>
      <c r="J16" s="38">
        <f t="shared" si="6"/>
        <v>0</v>
      </c>
      <c r="K16" s="38">
        <f t="shared" si="6"/>
        <v>1750</v>
      </c>
      <c r="L16" s="38">
        <f t="shared" si="6"/>
        <v>1000</v>
      </c>
      <c r="M16" s="38">
        <f t="shared" si="6"/>
        <v>0</v>
      </c>
      <c r="N16" s="38">
        <f t="shared" si="6"/>
        <v>0</v>
      </c>
      <c r="O16" s="38">
        <f t="shared" si="6"/>
        <v>1000</v>
      </c>
      <c r="P16" s="38">
        <f t="shared" si="6"/>
        <v>0</v>
      </c>
      <c r="Q16" s="38">
        <f t="shared" si="6"/>
        <v>0</v>
      </c>
      <c r="R16" s="38">
        <f t="shared" si="6"/>
        <v>0</v>
      </c>
      <c r="S16" s="38">
        <f t="shared" si="6"/>
        <v>0</v>
      </c>
      <c r="T16" s="38">
        <f t="shared" si="6"/>
        <v>0</v>
      </c>
    </row>
    <row r="17" spans="1:20" outlineLevel="1">
      <c r="A17" s="40"/>
      <c r="B17" s="40" t="s">
        <v>98</v>
      </c>
      <c r="C17" s="38">
        <f>SUM(D17:I17)</f>
        <v>2250</v>
      </c>
      <c r="D17" s="42">
        <f>Светлый!G36</f>
        <v>0</v>
      </c>
      <c r="E17" s="42">
        <f>Светлый!H36</f>
        <v>450</v>
      </c>
      <c r="F17" s="42">
        <f>Светлый!I36</f>
        <v>300</v>
      </c>
      <c r="G17" s="42">
        <f>Светлый!J36</f>
        <v>1500</v>
      </c>
      <c r="H17" s="42">
        <f>Светлый!K36</f>
        <v>0</v>
      </c>
      <c r="I17" s="42">
        <f>SUM(J17:T17)</f>
        <v>0</v>
      </c>
      <c r="J17" s="42">
        <f>Светлый!M36</f>
        <v>0</v>
      </c>
      <c r="K17" s="42">
        <f>Светлый!N36</f>
        <v>0</v>
      </c>
      <c r="L17" s="42">
        <f>Светлый!O36</f>
        <v>0</v>
      </c>
      <c r="M17" s="42">
        <f>Светлый!P36</f>
        <v>0</v>
      </c>
      <c r="N17" s="42">
        <f>Светлый!Q36</f>
        <v>0</v>
      </c>
      <c r="O17" s="42">
        <f>Светлый!R36</f>
        <v>0</v>
      </c>
      <c r="P17" s="42">
        <f>Светлый!S36</f>
        <v>0</v>
      </c>
      <c r="Q17" s="42">
        <f>Светлый!T36</f>
        <v>0</v>
      </c>
      <c r="R17" s="42">
        <f>Светлый!U36</f>
        <v>0</v>
      </c>
      <c r="S17" s="42">
        <f>Светлый!V36</f>
        <v>0</v>
      </c>
      <c r="T17" s="42">
        <f>Светлый!W36</f>
        <v>0</v>
      </c>
    </row>
    <row r="18" spans="1:20" ht="25.5" outlineLevel="1">
      <c r="A18" s="40"/>
      <c r="B18" s="40" t="s">
        <v>99</v>
      </c>
      <c r="C18" s="38">
        <f t="shared" ref="C18:C21" si="7">SUM(D18:I18)</f>
        <v>1750</v>
      </c>
      <c r="D18" s="42">
        <f>Алмазный!G44</f>
        <v>0</v>
      </c>
      <c r="E18" s="42">
        <f>Алмазный!H44</f>
        <v>150</v>
      </c>
      <c r="F18" s="42">
        <f>Алмазный!I44</f>
        <v>300</v>
      </c>
      <c r="G18" s="42">
        <f>Алмазный!J44</f>
        <v>300</v>
      </c>
      <c r="H18" s="42">
        <f>Алмазный!K44</f>
        <v>1000</v>
      </c>
      <c r="I18" s="42">
        <f t="shared" ref="I18:I21" si="8">SUM(J18:T18)</f>
        <v>0</v>
      </c>
      <c r="J18" s="42">
        <f>Алмазный!M44</f>
        <v>0</v>
      </c>
      <c r="K18" s="42">
        <f>Алмазный!N44</f>
        <v>0</v>
      </c>
      <c r="L18" s="42">
        <f>Алмазный!O44</f>
        <v>0</v>
      </c>
      <c r="M18" s="42">
        <f>Алмазный!P44</f>
        <v>0</v>
      </c>
      <c r="N18" s="42">
        <f>Алмазный!Q44</f>
        <v>0</v>
      </c>
      <c r="O18" s="42">
        <f>Алмазный!R44</f>
        <v>0</v>
      </c>
      <c r="P18" s="42">
        <f>Алмазный!S44</f>
        <v>0</v>
      </c>
      <c r="Q18" s="42">
        <f>Алмазный!T44</f>
        <v>0</v>
      </c>
      <c r="R18" s="42">
        <f>Алмазный!U44</f>
        <v>0</v>
      </c>
      <c r="S18" s="42">
        <f>Алмазный!V44</f>
        <v>0</v>
      </c>
      <c r="T18" s="42">
        <f>Алмазный!W44</f>
        <v>0</v>
      </c>
    </row>
    <row r="19" spans="1:20" outlineLevel="1">
      <c r="A19" s="40"/>
      <c r="B19" s="40" t="s">
        <v>100</v>
      </c>
      <c r="C19" s="38">
        <f t="shared" si="7"/>
        <v>1750</v>
      </c>
      <c r="D19" s="42">
        <f>Садынский!G44</f>
        <v>0</v>
      </c>
      <c r="E19" s="42">
        <f>Садынский!H44</f>
        <v>0</v>
      </c>
      <c r="F19" s="42">
        <f>Садынский!I44</f>
        <v>0</v>
      </c>
      <c r="G19" s="42">
        <f>Садынский!J44</f>
        <v>150</v>
      </c>
      <c r="H19" s="42">
        <f>Садынский!K44</f>
        <v>600</v>
      </c>
      <c r="I19" s="42">
        <f t="shared" si="8"/>
        <v>1000</v>
      </c>
      <c r="J19" s="42">
        <f>Садынский!M44</f>
        <v>0</v>
      </c>
      <c r="K19" s="42">
        <f>Садынский!N44</f>
        <v>1000</v>
      </c>
      <c r="L19" s="42">
        <f>Садынский!O44</f>
        <v>0</v>
      </c>
      <c r="M19" s="42">
        <f>Садынский!P44</f>
        <v>0</v>
      </c>
      <c r="N19" s="42">
        <f>Садынский!Q44</f>
        <v>0</v>
      </c>
      <c r="O19" s="42">
        <f>Садынский!R44</f>
        <v>0</v>
      </c>
      <c r="P19" s="42">
        <f>Садынский!S44</f>
        <v>0</v>
      </c>
      <c r="Q19" s="42">
        <f>Садынский!T44</f>
        <v>0</v>
      </c>
      <c r="R19" s="42">
        <f>Садынский!U44</f>
        <v>0</v>
      </c>
      <c r="S19" s="42">
        <f>Садынский!V44</f>
        <v>0</v>
      </c>
      <c r="T19" s="42">
        <f>Садынский!W44</f>
        <v>0</v>
      </c>
    </row>
    <row r="20" spans="1:20" ht="25.5" outlineLevel="1">
      <c r="A20" s="40"/>
      <c r="B20" s="40" t="s">
        <v>102</v>
      </c>
      <c r="C20" s="38">
        <f t="shared" si="7"/>
        <v>1750</v>
      </c>
      <c r="D20" s="42">
        <f>Ботуобуйинский!G44</f>
        <v>0</v>
      </c>
      <c r="E20" s="42">
        <f>Ботуобуйинский!H44</f>
        <v>0</v>
      </c>
      <c r="F20" s="42">
        <f>Ботуобуйинский!I44</f>
        <v>0</v>
      </c>
      <c r="G20" s="42">
        <f>Ботуобуйинский!J44</f>
        <v>0</v>
      </c>
      <c r="H20" s="42">
        <f>Ботуобуйинский!K44</f>
        <v>750</v>
      </c>
      <c r="I20" s="42">
        <f t="shared" si="8"/>
        <v>1000</v>
      </c>
      <c r="J20" s="42">
        <f>Ботуобуйинский!M44</f>
        <v>0</v>
      </c>
      <c r="K20" s="42">
        <f>Ботуобуйинский!N44</f>
        <v>0</v>
      </c>
      <c r="L20" s="42">
        <f>Ботуобуйинский!O44</f>
        <v>0</v>
      </c>
      <c r="M20" s="42">
        <f>Ботуобуйинский!P44</f>
        <v>0</v>
      </c>
      <c r="N20" s="42">
        <f>Ботуобуйинский!Q44</f>
        <v>0</v>
      </c>
      <c r="O20" s="42">
        <f>Ботуобуйинский!R44</f>
        <v>1000</v>
      </c>
      <c r="P20" s="42">
        <f>Ботуобуйинский!S44</f>
        <v>0</v>
      </c>
      <c r="Q20" s="42">
        <f>Ботуобуйинский!T44</f>
        <v>0</v>
      </c>
      <c r="R20" s="42">
        <f>Ботуобуйинский!U44</f>
        <v>0</v>
      </c>
      <c r="S20" s="42">
        <f>Ботуобуйинский!V44</f>
        <v>0</v>
      </c>
      <c r="T20" s="42">
        <f>Ботуобуйинский!W44</f>
        <v>0</v>
      </c>
    </row>
    <row r="21" spans="1:20" ht="25.5" outlineLevel="1">
      <c r="A21" s="40"/>
      <c r="B21" s="40" t="s">
        <v>101</v>
      </c>
      <c r="C21" s="38">
        <f t="shared" si="7"/>
        <v>1750</v>
      </c>
      <c r="D21" s="42">
        <f>Чоунинский!G44</f>
        <v>0</v>
      </c>
      <c r="E21" s="42">
        <f>Чоунинский!H44</f>
        <v>0</v>
      </c>
      <c r="F21" s="42">
        <f>Чоунинский!I44</f>
        <v>0</v>
      </c>
      <c r="G21" s="42">
        <f>Чоунинский!J44</f>
        <v>0</v>
      </c>
      <c r="H21" s="42">
        <f>Чоунинский!K44</f>
        <v>0</v>
      </c>
      <c r="I21" s="42">
        <f t="shared" si="8"/>
        <v>1750</v>
      </c>
      <c r="J21" s="42">
        <f>Чоунинский!M44</f>
        <v>0</v>
      </c>
      <c r="K21" s="42">
        <f>Чоунинский!N44</f>
        <v>750</v>
      </c>
      <c r="L21" s="42">
        <f>Чоунинский!O44</f>
        <v>1000</v>
      </c>
      <c r="M21" s="42">
        <f>Чоунинский!P44</f>
        <v>0</v>
      </c>
      <c r="N21" s="42">
        <f>Чоунинский!Q44</f>
        <v>0</v>
      </c>
      <c r="O21" s="42">
        <f>Чоунинский!R44</f>
        <v>0</v>
      </c>
      <c r="P21" s="42">
        <f>Чоунинский!S44</f>
        <v>0</v>
      </c>
      <c r="Q21" s="42">
        <f>Чоунинский!T44</f>
        <v>0</v>
      </c>
      <c r="R21" s="42">
        <f>Чоунинский!U44</f>
        <v>0</v>
      </c>
      <c r="S21" s="42">
        <f>Чоунинский!V44</f>
        <v>0</v>
      </c>
      <c r="T21" s="42">
        <f>Чоунинский!W44</f>
        <v>0</v>
      </c>
    </row>
    <row r="22" spans="1:20" ht="63.75">
      <c r="A22" s="43" t="s">
        <v>20</v>
      </c>
      <c r="B22" s="44" t="s">
        <v>45</v>
      </c>
      <c r="C22" s="45">
        <f t="shared" ref="C22:T22" si="9">C16+C10+C4</f>
        <v>249345</v>
      </c>
      <c r="D22" s="45">
        <f t="shared" si="9"/>
        <v>0</v>
      </c>
      <c r="E22" s="45">
        <f t="shared" si="9"/>
        <v>21385</v>
      </c>
      <c r="F22" s="45">
        <f t="shared" si="9"/>
        <v>25032</v>
      </c>
      <c r="G22" s="45">
        <f t="shared" si="9"/>
        <v>28487</v>
      </c>
      <c r="H22" s="45">
        <f t="shared" si="9"/>
        <v>28295</v>
      </c>
      <c r="I22" s="45">
        <f>I16+I10+I4</f>
        <v>146146</v>
      </c>
      <c r="J22" s="45">
        <f t="shared" si="9"/>
        <v>21790</v>
      </c>
      <c r="K22" s="45">
        <f t="shared" si="9"/>
        <v>24128</v>
      </c>
      <c r="L22" s="45">
        <f t="shared" si="9"/>
        <v>20210</v>
      </c>
      <c r="M22" s="45">
        <f t="shared" si="9"/>
        <v>15072</v>
      </c>
      <c r="N22" s="45">
        <f t="shared" si="9"/>
        <v>10072</v>
      </c>
      <c r="O22" s="45">
        <f t="shared" si="9"/>
        <v>7672</v>
      </c>
      <c r="P22" s="45">
        <f t="shared" si="9"/>
        <v>11442</v>
      </c>
      <c r="Q22" s="45">
        <f t="shared" si="9"/>
        <v>8940</v>
      </c>
      <c r="R22" s="45">
        <f t="shared" si="9"/>
        <v>8940</v>
      </c>
      <c r="S22" s="45">
        <f t="shared" si="9"/>
        <v>8940</v>
      </c>
      <c r="T22" s="45">
        <f t="shared" si="9"/>
        <v>8940</v>
      </c>
    </row>
  </sheetData>
  <mergeCells count="5">
    <mergeCell ref="A1:A2"/>
    <mergeCell ref="B1:B2"/>
    <mergeCell ref="C1:C2"/>
    <mergeCell ref="D1:T1"/>
    <mergeCell ref="A3:T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S9"/>
  <sheetViews>
    <sheetView workbookViewId="0">
      <selection activeCell="C5" sqref="C5"/>
    </sheetView>
  </sheetViews>
  <sheetFormatPr defaultRowHeight="15"/>
  <cols>
    <col min="1" max="1" width="5.28515625" customWidth="1"/>
    <col min="2" max="2" width="16" customWidth="1"/>
    <col min="3" max="3" width="15.5703125" customWidth="1"/>
  </cols>
  <sheetData>
    <row r="1" spans="1:19">
      <c r="A1" s="48" t="s">
        <v>0</v>
      </c>
      <c r="B1" s="48" t="s">
        <v>94</v>
      </c>
      <c r="C1" s="48" t="s">
        <v>95</v>
      </c>
      <c r="D1" s="52" t="s">
        <v>46</v>
      </c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19" ht="26.25">
      <c r="A2" s="48"/>
      <c r="B2" s="48"/>
      <c r="C2" s="48"/>
      <c r="D2" s="15">
        <v>2013</v>
      </c>
      <c r="E2" s="15">
        <v>2014</v>
      </c>
      <c r="F2" s="15">
        <v>2015</v>
      </c>
      <c r="G2" s="15">
        <v>2016</v>
      </c>
      <c r="H2" s="15">
        <v>2017</v>
      </c>
      <c r="I2" s="15">
        <v>2018</v>
      </c>
      <c r="J2" s="15">
        <v>2019</v>
      </c>
      <c r="K2" s="15">
        <v>2020</v>
      </c>
      <c r="L2" s="15">
        <v>2021</v>
      </c>
      <c r="M2" s="15">
        <v>2022</v>
      </c>
      <c r="N2" s="15">
        <v>2023</v>
      </c>
      <c r="O2" s="15">
        <v>2024</v>
      </c>
      <c r="P2" s="15">
        <v>2025</v>
      </c>
      <c r="Q2" s="15">
        <v>2026</v>
      </c>
      <c r="R2" s="15">
        <v>2027</v>
      </c>
      <c r="S2" s="15">
        <v>2028</v>
      </c>
    </row>
    <row r="3" spans="1:19">
      <c r="A3" s="49" t="s">
        <v>97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</row>
    <row r="4" spans="1:19">
      <c r="A4" s="40"/>
      <c r="B4" s="40" t="s">
        <v>98</v>
      </c>
      <c r="C4" s="38">
        <f>SUM(D4:S4)</f>
        <v>97235</v>
      </c>
      <c r="D4" s="42">
        <f>Светлый!G49</f>
        <v>0</v>
      </c>
      <c r="E4" s="42">
        <f>Светлый!H49</f>
        <v>8485</v>
      </c>
      <c r="F4" s="42">
        <f>Светлый!I49</f>
        <v>6360</v>
      </c>
      <c r="G4" s="42">
        <f>Светлый!J49</f>
        <v>9060</v>
      </c>
      <c r="H4" s="42">
        <f>Светлый!K49</f>
        <v>7560</v>
      </c>
      <c r="I4" s="42">
        <f>Светлый!M49</f>
        <v>7560</v>
      </c>
      <c r="J4" s="42">
        <f>Светлый!N49</f>
        <v>6170</v>
      </c>
      <c r="K4" s="42">
        <f>Светлый!O49</f>
        <v>8672</v>
      </c>
      <c r="L4" s="42">
        <f>Светлый!P49</f>
        <v>6672</v>
      </c>
      <c r="M4" s="42">
        <f>Светлый!Q49</f>
        <v>6672</v>
      </c>
      <c r="N4" s="42">
        <f>Светлый!R49</f>
        <v>6672</v>
      </c>
      <c r="O4" s="42">
        <f>Светлый!S49</f>
        <v>6672</v>
      </c>
      <c r="P4" s="42">
        <f>Светлый!T49</f>
        <v>4170</v>
      </c>
      <c r="Q4" s="42">
        <f>Светлый!U49</f>
        <v>4170</v>
      </c>
      <c r="R4" s="42">
        <f>Светлый!V49</f>
        <v>4170</v>
      </c>
      <c r="S4" s="42">
        <f>Светлый!W49</f>
        <v>4170</v>
      </c>
    </row>
    <row r="5" spans="1:19" ht="25.5">
      <c r="A5" s="40"/>
      <c r="B5" s="40" t="s">
        <v>99</v>
      </c>
      <c r="C5" s="38">
        <f>SUM(D5:S5)</f>
        <v>46988</v>
      </c>
      <c r="D5" s="42">
        <f>Алмазный!G57</f>
        <v>0</v>
      </c>
      <c r="E5" s="42">
        <f>Алмазный!H57</f>
        <v>4250</v>
      </c>
      <c r="F5" s="42">
        <f>Алмазный!I57</f>
        <v>5422</v>
      </c>
      <c r="G5" s="42">
        <f>Алмазный!J57</f>
        <v>4722</v>
      </c>
      <c r="H5" s="42">
        <f>Алмазный!K57</f>
        <v>3422</v>
      </c>
      <c r="I5" s="42">
        <f>Алмазный!M57</f>
        <v>2422</v>
      </c>
      <c r="J5" s="42">
        <f>Алмазный!N57</f>
        <v>2900</v>
      </c>
      <c r="K5" s="42">
        <f>Алмазный!O57</f>
        <v>0</v>
      </c>
      <c r="L5" s="42">
        <f>Алмазный!P57</f>
        <v>0</v>
      </c>
      <c r="M5" s="42">
        <f>Алмазный!Q57</f>
        <v>0</v>
      </c>
      <c r="N5" s="42">
        <f>Алмазный!R57</f>
        <v>0</v>
      </c>
      <c r="O5" s="42">
        <f>Алмазный!S57</f>
        <v>4770</v>
      </c>
      <c r="P5" s="42">
        <f>Алмазный!T57</f>
        <v>4770</v>
      </c>
      <c r="Q5" s="42">
        <f>Алмазный!U57</f>
        <v>4770</v>
      </c>
      <c r="R5" s="42">
        <f>Алмазный!V57</f>
        <v>4770</v>
      </c>
      <c r="S5" s="42">
        <f>Алмазный!W57</f>
        <v>4770</v>
      </c>
    </row>
    <row r="6" spans="1:19">
      <c r="A6" s="40"/>
      <c r="B6" s="40" t="s">
        <v>100</v>
      </c>
      <c r="C6" s="38">
        <f>SUM(D6:S6)</f>
        <v>18160</v>
      </c>
      <c r="D6" s="42">
        <f>Садынский!G57</f>
        <v>0</v>
      </c>
      <c r="E6" s="42">
        <f>Садынский!H57</f>
        <v>2600</v>
      </c>
      <c r="F6" s="42">
        <f>Садынский!I57</f>
        <v>4800</v>
      </c>
      <c r="G6" s="42">
        <f>Садынский!J57</f>
        <v>4505</v>
      </c>
      <c r="H6" s="42">
        <f>Садынский!K57</f>
        <v>3755</v>
      </c>
      <c r="I6" s="42">
        <f>Садынский!M57</f>
        <v>500</v>
      </c>
      <c r="J6" s="42">
        <f>Садынский!N57</f>
        <v>2000</v>
      </c>
      <c r="K6" s="42">
        <f>Садынский!O57</f>
        <v>0</v>
      </c>
      <c r="L6" s="42">
        <f>Садынский!P57</f>
        <v>0</v>
      </c>
      <c r="M6" s="42">
        <f>Садынский!Q57</f>
        <v>0</v>
      </c>
      <c r="N6" s="42">
        <f>Садынский!R57</f>
        <v>0</v>
      </c>
      <c r="O6" s="42">
        <f>Садынский!S57</f>
        <v>0</v>
      </c>
      <c r="P6" s="42">
        <f>Садынский!T57</f>
        <v>0</v>
      </c>
      <c r="Q6" s="42">
        <f>Садынский!U57</f>
        <v>0</v>
      </c>
      <c r="R6" s="42">
        <f>Садынский!V57</f>
        <v>0</v>
      </c>
      <c r="S6" s="42">
        <f>Садынский!W57</f>
        <v>0</v>
      </c>
    </row>
    <row r="7" spans="1:19" ht="25.5">
      <c r="A7" s="40"/>
      <c r="B7" s="40" t="s">
        <v>102</v>
      </c>
      <c r="C7" s="38">
        <f>SUM(D7:S7)</f>
        <v>29060</v>
      </c>
      <c r="D7" s="42">
        <f>Ботуобуйинский!G57</f>
        <v>0</v>
      </c>
      <c r="E7" s="42">
        <f>Ботуобуйинский!H57</f>
        <v>200</v>
      </c>
      <c r="F7" s="42">
        <f>Ботуобуйинский!I57</f>
        <v>2700</v>
      </c>
      <c r="G7" s="42">
        <f>Ботуобуйинский!J57</f>
        <v>4200</v>
      </c>
      <c r="H7" s="42">
        <f>Ботуобуйинский!K57</f>
        <v>5520</v>
      </c>
      <c r="I7" s="42">
        <f>Ботуобуйинский!M57</f>
        <v>3270</v>
      </c>
      <c r="J7" s="42">
        <f>Ботуобуйинский!N57</f>
        <v>3770</v>
      </c>
      <c r="K7" s="42">
        <f>Ботуобуйинский!O57</f>
        <v>2500</v>
      </c>
      <c r="L7" s="42">
        <f>Ботуобуйинский!P57</f>
        <v>3400</v>
      </c>
      <c r="M7" s="42">
        <f>Ботуобуйинский!Q57</f>
        <v>2500</v>
      </c>
      <c r="N7" s="42">
        <f>Ботуобуйинский!R57</f>
        <v>1000</v>
      </c>
      <c r="O7" s="42">
        <f>Ботуобуйинский!S57</f>
        <v>0</v>
      </c>
      <c r="P7" s="42">
        <f>Ботуобуйинский!T57</f>
        <v>0</v>
      </c>
      <c r="Q7" s="42">
        <f>Ботуобуйинский!U57</f>
        <v>0</v>
      </c>
      <c r="R7" s="42">
        <f>Ботуобуйинский!V57</f>
        <v>0</v>
      </c>
      <c r="S7" s="42">
        <f>Ботуобуйинский!W57</f>
        <v>0</v>
      </c>
    </row>
    <row r="8" spans="1:19" ht="25.5">
      <c r="A8" s="40"/>
      <c r="B8" s="40" t="s">
        <v>101</v>
      </c>
      <c r="C8" s="38">
        <f>SUM(D8:S8)</f>
        <v>57902</v>
      </c>
      <c r="D8" s="42">
        <f>Чоунинский!G57</f>
        <v>0</v>
      </c>
      <c r="E8" s="42">
        <f>Чоунинский!H57</f>
        <v>5850</v>
      </c>
      <c r="F8" s="42">
        <f>Чоунинский!I57</f>
        <v>5750</v>
      </c>
      <c r="G8" s="42">
        <f>Чоунинский!J57</f>
        <v>6000</v>
      </c>
      <c r="H8" s="42">
        <f>Чоунинский!K57</f>
        <v>8038</v>
      </c>
      <c r="I8" s="42">
        <f>Чоунинский!M57</f>
        <v>8038</v>
      </c>
      <c r="J8" s="42">
        <f>Чоунинский!N57</f>
        <v>9288</v>
      </c>
      <c r="K8" s="42">
        <f>Чоунинский!O57</f>
        <v>9038</v>
      </c>
      <c r="L8" s="42">
        <f>Чоунинский!P57</f>
        <v>5000</v>
      </c>
      <c r="M8" s="42">
        <f>Чоунинский!Q57</f>
        <v>900</v>
      </c>
      <c r="N8" s="42">
        <f>Чоунинский!R57</f>
        <v>0</v>
      </c>
      <c r="O8" s="42">
        <f>Чоунинский!S57</f>
        <v>0</v>
      </c>
      <c r="P8" s="42">
        <f>Чоунинский!T57</f>
        <v>0</v>
      </c>
      <c r="Q8" s="42">
        <f>Чоунинский!U57</f>
        <v>0</v>
      </c>
      <c r="R8" s="42">
        <f>Чоунинский!V57</f>
        <v>0</v>
      </c>
      <c r="S8" s="42">
        <f>Чоунинский!W57</f>
        <v>0</v>
      </c>
    </row>
    <row r="9" spans="1:19" ht="63.75">
      <c r="A9" s="43" t="s">
        <v>20</v>
      </c>
      <c r="B9" s="44" t="s">
        <v>45</v>
      </c>
      <c r="C9" s="45">
        <f>C8+C7+C6+C5+C4</f>
        <v>249345</v>
      </c>
      <c r="D9" s="45">
        <f t="shared" ref="D9:S9" si="0">D8+D7+D6+D5+D4</f>
        <v>0</v>
      </c>
      <c r="E9" s="45">
        <f t="shared" si="0"/>
        <v>21385</v>
      </c>
      <c r="F9" s="45">
        <f t="shared" si="0"/>
        <v>25032</v>
      </c>
      <c r="G9" s="45">
        <f t="shared" si="0"/>
        <v>28487</v>
      </c>
      <c r="H9" s="45">
        <f t="shared" si="0"/>
        <v>28295</v>
      </c>
      <c r="I9" s="45">
        <f t="shared" si="0"/>
        <v>21790</v>
      </c>
      <c r="J9" s="45">
        <f t="shared" si="0"/>
        <v>24128</v>
      </c>
      <c r="K9" s="45">
        <f t="shared" si="0"/>
        <v>20210</v>
      </c>
      <c r="L9" s="45">
        <f t="shared" si="0"/>
        <v>15072</v>
      </c>
      <c r="M9" s="45">
        <f t="shared" si="0"/>
        <v>10072</v>
      </c>
      <c r="N9" s="45">
        <f t="shared" si="0"/>
        <v>7672</v>
      </c>
      <c r="O9" s="45">
        <f t="shared" si="0"/>
        <v>11442</v>
      </c>
      <c r="P9" s="45">
        <f t="shared" si="0"/>
        <v>8940</v>
      </c>
      <c r="Q9" s="45">
        <f t="shared" si="0"/>
        <v>8940</v>
      </c>
      <c r="R9" s="45">
        <f t="shared" si="0"/>
        <v>8940</v>
      </c>
      <c r="S9" s="45">
        <f t="shared" si="0"/>
        <v>8940</v>
      </c>
    </row>
  </sheetData>
  <mergeCells count="5">
    <mergeCell ref="A1:A2"/>
    <mergeCell ref="B1:B2"/>
    <mergeCell ref="C1:C2"/>
    <mergeCell ref="D1:S1"/>
    <mergeCell ref="A3:S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Алмазный</vt:lpstr>
      <vt:lpstr>Светлый</vt:lpstr>
      <vt:lpstr>Ботуобуйинский</vt:lpstr>
      <vt:lpstr>Садынский</vt:lpstr>
      <vt:lpstr>Чоунинский</vt:lpstr>
      <vt:lpstr>Сводная 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2014-06-10T08:05:11Z</dcterms:modified>
</cp:coreProperties>
</file>